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0730" windowHeight="11460" tabRatio="701" activeTab="4"/>
  </bookViews>
  <sheets>
    <sheet name="Титульный" sheetId="1" r:id="rId1"/>
    <sheet name="Список МО" sheetId="2" r:id="rId2"/>
    <sheet name="Показатели (факт)" sheetId="3" r:id="rId3"/>
    <sheet name="Потр. характеристики" sheetId="4" r:id="rId4"/>
    <sheet name="Ссылки на публикации" sheetId="5" r:id="rId5"/>
  </sheets>
  <definedNames>
    <definedName name="_xlnm.Print_Area" localSheetId="2">'Показатели (факт)'!$A$1:$D$87</definedName>
    <definedName name="_xlnm.Print_Area" localSheetId="3">'Потр. характеристики'!$A$1:$D$15</definedName>
    <definedName name="_xlnm.Print_Area" localSheetId="1">'Список МО'!$A$1:$E$11</definedName>
    <definedName name="_xlnm.Print_Area" localSheetId="4">'Ссылки на публикации'!$A$1:$G$9</definedName>
    <definedName name="_xlnm.Print_Area" localSheetId="0">Титульный!$A$1:$B$53</definedName>
  </definedNames>
  <calcPr calcId="145621"/>
</workbook>
</file>

<file path=xl/calcChain.xml><?xml version="1.0" encoding="utf-8"?>
<calcChain xmlns="http://schemas.openxmlformats.org/spreadsheetml/2006/main">
  <c r="D47" i="3" l="1"/>
  <c r="D8" i="3" l="1"/>
  <c r="D83" i="3" l="1"/>
  <c r="D84" i="3"/>
  <c r="D71" i="3"/>
  <c r="D69" i="3"/>
  <c r="D66" i="3"/>
  <c r="D34" i="3"/>
  <c r="D37" i="3"/>
  <c r="D42" i="3"/>
  <c r="D40" i="3"/>
  <c r="D31" i="3"/>
  <c r="D30" i="3"/>
  <c r="D16" i="3"/>
  <c r="D51" i="3" l="1"/>
  <c r="D67" i="3" l="1"/>
  <c r="D68" i="3" l="1"/>
  <c r="D24" i="3" l="1"/>
  <c r="D11" i="3" l="1"/>
  <c r="D44" i="3" s="1"/>
  <c r="D45" i="3" s="1"/>
</calcChain>
</file>

<file path=xl/sharedStrings.xml><?xml version="1.0" encoding="utf-8"?>
<sst xmlns="http://schemas.openxmlformats.org/spreadsheetml/2006/main" count="350" uniqueCount="216">
  <si>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</si>
  <si>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</si>
  <si>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</si>
  <si>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</si>
  <si>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Отчетный период (год)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</si>
  <si>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</si>
  <si>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</si>
  <si>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</si>
  <si>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</si>
  <si>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</si>
  <si>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</si>
  <si>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Производство</t>
  </si>
  <si>
    <t>Передача</t>
  </si>
  <si>
    <t>Сбыт</t>
  </si>
  <si>
    <t>Режим налогообложения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</si>
  <si>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</si>
  <si>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</si>
  <si>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</si>
  <si>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</si>
  <si>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Отсутствует Интернет в границах территории муниципальных образований, где организация осуществляет регулируемые услуги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</si>
  <si>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</si>
  <si>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</si>
  <si>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</si>
  <si>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</si>
  <si>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</si>
  <si>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</si>
  <si>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</si>
  <si>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</si>
  <si>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</si>
  <si>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</si>
  <si>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Республика Марий Эл</t>
  </si>
  <si>
    <t>Дифференциация тарифа</t>
  </si>
  <si>
    <t>Система теплоснабжения</t>
  </si>
  <si>
    <t>Условный порядковый номер</t>
  </si>
  <si>
    <t>Описание</t>
  </si>
  <si>
    <t>№ п/п</t>
  </si>
  <si>
    <t>Муниципальный район</t>
  </si>
  <si>
    <t>Муниципальное образование</t>
  </si>
  <si>
    <t>ОКТМО</t>
  </si>
  <si>
    <t>1</t>
  </si>
  <si>
    <t>2</t>
  </si>
  <si>
    <t>3</t>
  </si>
  <si>
    <t>4</t>
  </si>
  <si>
    <t>5</t>
  </si>
  <si>
    <t>Информация, подлежащая раскрытию</t>
  </si>
  <si>
    <t>Единица измерения</t>
  </si>
  <si>
    <t>Значение</t>
  </si>
  <si>
    <t>тыс руб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</si>
  <si>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</si>
  <si>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</si>
  <si>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</si>
  <si>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</si>
  <si>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</si>
  <si>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2.2.0</t>
  </si>
  <si>
    <t>x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</si>
  <si>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</si>
  <si>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</si>
  <si>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</si>
  <si>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</si>
  <si>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</si>
  <si>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</si>
  <si>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</si>
  <si>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</si>
  <si>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</si>
  <si>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2.2.2.1</t>
  </si>
  <si>
    <t>тонны</t>
  </si>
  <si>
    <t>2.2.2.2</t>
  </si>
  <si>
    <t>2.2.2.3</t>
  </si>
  <si>
    <t>2.2.2.4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</si>
  <si>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</si>
  <si>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</si>
  <si>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</si>
  <si>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</si>
  <si>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</si>
  <si>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</si>
  <si>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</si>
  <si>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</si>
  <si>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</si>
  <si>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</si>
  <si>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</si>
  <si>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</si>
  <si>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</si>
  <si>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</si>
  <si>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</si>
  <si>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</si>
  <si>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</si>
  <si>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</si>
  <si>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</si>
  <si>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</si>
  <si>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</si>
  <si>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</si>
  <si>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</si>
  <si>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</si>
  <si>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</si>
  <si>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</si>
  <si>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</si>
  <si>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</si>
  <si>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</si>
  <si>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</si>
  <si>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</si>
  <si>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</si>
  <si>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</si>
  <si>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</si>
  <si>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</si>
  <si>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</si>
  <si>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</si>
  <si>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</si>
  <si>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</si>
  <si>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</si>
  <si>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</si>
  <si>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</si>
  <si>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</si>
  <si>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</si>
  <si>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</si>
  <si>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</si>
  <si>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</si>
  <si>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</si>
  <si>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</si>
  <si>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</si>
  <si>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</si>
  <si>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</si>
  <si>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</si>
  <si>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</si>
  <si>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</si>
  <si>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</si>
  <si>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</si>
  <si>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</si>
  <si>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</si>
  <si>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</si>
  <si>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</si>
  <si>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</si>
  <si>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</si>
  <si>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</si>
  <si>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</si>
  <si>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</si>
  <si>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</si>
  <si>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</si>
  <si>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</si>
  <si>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</si>
  <si>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</si>
  <si>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</si>
  <si>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</si>
  <si>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</si>
  <si>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</si>
  <si>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</si>
  <si>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</si>
  <si>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</si>
  <si>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</si>
  <si>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</si>
  <si>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</si>
  <si>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</si>
  <si>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</si>
  <si>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</si>
  <si>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</si>
  <si>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</si>
  <si>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</si>
  <si>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</si>
  <si>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</si>
  <si>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Информация об основных потребительских характеристиках регулируемых товаров и услуг *</t>
  </si>
  <si>
    <t>Ссылки на документы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</si>
  <si>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</si>
  <si>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</si>
  <si>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</si>
  <si>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</si>
  <si>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</si>
  <si>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**</t>
  </si>
  <si>
    <t>Учитывать любое нарушение системы.</t>
  </si>
  <si>
    <t>Ссылки на публикации</t>
  </si>
  <si>
    <t>Содержание</t>
  </si>
  <si>
    <t>Наименование источника публикации</t>
  </si>
  <si>
    <t>Дата размещения информации</t>
  </si>
  <si>
    <t>Номер печатного издания</t>
  </si>
  <si>
    <t>Дата печатного издания</t>
  </si>
  <si>
    <t>Ссылка на PDF копии издания</t>
  </si>
  <si>
    <t>Сайт организации в сети Интернет</t>
  </si>
  <si>
    <t>Информация об основных потребительских характеристиках регулируемых товаров и услуг, оказываемых регулируемой организацией (п.20 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</si>
  <si>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Форма 4.2  Показатели, подлежащие раскрытию теплоснабжающими, теплосетевыми организациями</t>
  </si>
  <si>
    <t>нет</t>
  </si>
  <si>
    <t>ООО "МТсК"</t>
  </si>
  <si>
    <t>1215165477</t>
  </si>
  <si>
    <t>121501001</t>
  </si>
  <si>
    <t>да</t>
  </si>
  <si>
    <t>общий</t>
  </si>
  <si>
    <t>424000,РМЭ, г.Йошкар-Ола, Ленинский проспект, д.24 "Г"</t>
  </si>
  <si>
    <t>Антропов Иван Геннадьевич</t>
  </si>
  <si>
    <t>(8362) 232424</t>
  </si>
  <si>
    <t>Файзулина Гузель Исламовна</t>
  </si>
  <si>
    <t xml:space="preserve">Старший экономист </t>
  </si>
  <si>
    <t>econ-mtsc12@mail.ru</t>
  </si>
  <si>
    <t>88705000</t>
  </si>
  <si>
    <t>в том числе стоки</t>
  </si>
  <si>
    <t>Котельная 1</t>
  </si>
  <si>
    <t>Котельная 2</t>
  </si>
  <si>
    <t>Котельная 3</t>
  </si>
  <si>
    <t>Котельная 4</t>
  </si>
  <si>
    <t>Котельная 6</t>
  </si>
  <si>
    <t>Котельная 7</t>
  </si>
  <si>
    <t>Котельная 8</t>
  </si>
  <si>
    <t>Котельная 9</t>
  </si>
  <si>
    <t>Котельная 10</t>
  </si>
  <si>
    <t>Котельная 11</t>
  </si>
  <si>
    <t>Киселева Светлана Владимировна</t>
  </si>
  <si>
    <t>(83631) 48269</t>
  </si>
  <si>
    <t>Объем тепловой энергии(отопление с подогревом горячей воды), отпускаемой потребителям по договорам, заключенным в рамках осуществления регулируемых видов деятельности, в том числе:</t>
  </si>
  <si>
    <t>http://www.mtsc12.ru/info/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</si>
  <si>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9"/>
        <rFont val="Tahoma"/>
        <family val="2"/>
        <charset val="204"/>
      </rPr>
      <t>по производству тепловой энергии</t>
    </r>
  </si>
  <si>
    <t>Производство тепловой энергии(мощности) не в режиме комбинированной выработки электрической и тепловой энергии источниками тепловой энергии</t>
  </si>
  <si>
    <t>ГО "г.Волжск"</t>
  </si>
  <si>
    <t>+7 961 374 44 20</t>
  </si>
  <si>
    <t>внереал.по тэ</t>
  </si>
  <si>
    <t>Выручка от регулируемой деятельности, в т.ч.</t>
  </si>
  <si>
    <t>тепловая энергия на отопление</t>
  </si>
  <si>
    <t>тепловая энергия на подогрев теплоносителя в открытой системе горячего водоснабжения</t>
  </si>
  <si>
    <t>24.04.2017</t>
  </si>
  <si>
    <t>27.03.2017</t>
  </si>
  <si>
    <t>в 2016  году -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</si>
</sst>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61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 Cyr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9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3" fillId="0" borderId="0"/>
    <xf numFmtId="165" fontId="3" fillId="0" borderId="0"/>
    <xf numFmtId="0" fontId="27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9" fillId="12" borderId="1" applyNumberFormat="0" applyAlignment="0"/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64" fontId="4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2" borderId="1" applyAlignment="0">
      <alignment horizontal="left" vertical="center"/>
    </xf>
    <xf numFmtId="0" fontId="30" fillId="2" borderId="1" applyNumberFormat="0" applyAlignment="0">
      <alignment horizontal="left"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/>
    <xf numFmtId="0" fontId="14" fillId="4" borderId="1" applyNumberFormat="0" applyAlignment="0"/>
    <xf numFmtId="0" fontId="14" fillId="4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31" fillId="13" borderId="2" applyNumberFormat="0">
      <alignment horizontal="center" vertical="center"/>
    </xf>
    <xf numFmtId="49" fontId="26" fillId="6" borderId="3" applyNumberFormat="0">
      <alignment horizontal="center" vertical="center"/>
    </xf>
    <xf numFmtId="0" fontId="10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1" fillId="8" borderId="5" applyBorder="0">
      <alignment horizontal="right"/>
    </xf>
    <xf numFmtId="49" fontId="1" fillId="0" borderId="0" applyBorder="0">
      <alignment vertical="top"/>
    </xf>
    <xf numFmtId="0" fontId="15" fillId="0" borderId="0"/>
    <xf numFmtId="0" fontId="36" fillId="0" borderId="0"/>
    <xf numFmtId="0" fontId="36" fillId="0" borderId="0"/>
    <xf numFmtId="0" fontId="15" fillId="0" borderId="0"/>
    <xf numFmtId="0" fontId="36" fillId="0" borderId="0"/>
    <xf numFmtId="0" fontId="15" fillId="0" borderId="0"/>
    <xf numFmtId="0" fontId="39" fillId="0" borderId="0"/>
    <xf numFmtId="0" fontId="36" fillId="0" borderId="0"/>
    <xf numFmtId="0" fontId="39" fillId="0" borderId="0"/>
    <xf numFmtId="0" fontId="25" fillId="9" borderId="0" applyNumberFormat="0" applyBorder="0" applyAlignment="0">
      <alignment horizontal="left" vertical="center"/>
    </xf>
    <xf numFmtId="0" fontId="2" fillId="0" borderId="0"/>
    <xf numFmtId="49" fontId="1" fillId="0" borderId="0" applyBorder="0">
      <alignment vertical="top"/>
    </xf>
    <xf numFmtId="0" fontId="2" fillId="0" borderId="0"/>
    <xf numFmtId="0" fontId="25" fillId="9" borderId="0" applyNumberFormat="0" applyBorder="0" applyAlignment="0">
      <alignment horizontal="left" vertical="center"/>
    </xf>
    <xf numFmtId="0" fontId="25" fillId="9" borderId="0" applyNumberFormat="0" applyBorder="0" applyAlignment="0">
      <alignment horizontal="left" vertical="center"/>
    </xf>
    <xf numFmtId="49" fontId="1" fillId="0" borderId="0" applyBorder="0">
      <alignment vertical="top"/>
    </xf>
    <xf numFmtId="0" fontId="2" fillId="0" borderId="0"/>
    <xf numFmtId="0" fontId="28" fillId="0" borderId="0"/>
    <xf numFmtId="0" fontId="2" fillId="0" borderId="0"/>
    <xf numFmtId="49" fontId="1" fillId="0" borderId="0" applyBorder="0">
      <alignment vertical="top"/>
    </xf>
    <xf numFmtId="0" fontId="2" fillId="0" borderId="0"/>
    <xf numFmtId="49" fontId="1" fillId="9" borderId="0" applyBorder="0">
      <alignment vertical="top"/>
    </xf>
    <xf numFmtId="49" fontId="1" fillId="9" borderId="0" applyBorder="0">
      <alignment vertical="top"/>
    </xf>
    <xf numFmtId="0" fontId="25" fillId="9" borderId="0" applyNumberFormat="0" applyBorder="0" applyAlignment="0">
      <alignment horizontal="left" vertical="center"/>
    </xf>
    <xf numFmtId="0" fontId="32" fillId="0" borderId="0"/>
    <xf numFmtId="49" fontId="1" fillId="0" borderId="0" applyBorder="0">
      <alignment vertical="top"/>
    </xf>
    <xf numFmtId="0" fontId="2" fillId="0" borderId="0"/>
    <xf numFmtId="0" fontId="28" fillId="0" borderId="0"/>
    <xf numFmtId="49" fontId="1" fillId="0" borderId="0" applyBorder="0">
      <alignment vertical="top"/>
    </xf>
    <xf numFmtId="0" fontId="2" fillId="0" borderId="0"/>
    <xf numFmtId="0" fontId="1" fillId="0" borderId="0">
      <alignment horizontal="left" vertical="center"/>
    </xf>
    <xf numFmtId="0" fontId="2" fillId="0" borderId="0"/>
    <xf numFmtId="0" fontId="2" fillId="0" borderId="0"/>
    <xf numFmtId="0" fontId="15" fillId="0" borderId="0"/>
    <xf numFmtId="0" fontId="1" fillId="14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" fontId="1" fillId="10" borderId="0" applyBorder="0">
      <alignment horizontal="right"/>
    </xf>
    <xf numFmtId="4" fontId="1" fillId="10" borderId="0" applyFont="0" applyBorder="0">
      <alignment horizontal="right"/>
    </xf>
    <xf numFmtId="4" fontId="1" fillId="10" borderId="0" applyBorder="0">
      <alignment horizontal="right"/>
    </xf>
    <xf numFmtId="4" fontId="1" fillId="10" borderId="7" applyBorder="0">
      <alignment horizontal="right"/>
    </xf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23" applyNumberFormat="0" applyAlignment="0" applyProtection="0"/>
    <xf numFmtId="0" fontId="50" fillId="18" borderId="18" applyNumberFormat="0" applyAlignment="0" applyProtection="0"/>
    <xf numFmtId="0" fontId="51" fillId="0" borderId="24" applyNumberFormat="0" applyFill="0" applyAlignment="0" applyProtection="0"/>
    <xf numFmtId="0" fontId="52" fillId="19" borderId="2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6" applyNumberFormat="0" applyFill="0" applyAlignment="0" applyProtection="0"/>
    <xf numFmtId="0" fontId="5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56" fillId="43" borderId="0" applyNumberFormat="0" applyBorder="0" applyAlignment="0" applyProtection="0"/>
  </cellStyleXfs>
  <cellXfs count="133">
    <xf numFmtId="0" fontId="0" fillId="0" borderId="0" xfId="0"/>
    <xf numFmtId="49" fontId="17" fillId="11" borderId="8" xfId="49" applyFont="1" applyFill="1" applyBorder="1" applyAlignment="1" applyProtection="1">
      <alignment horizontal="left" vertical="center"/>
    </xf>
    <xf numFmtId="49" fontId="7" fillId="11" borderId="9" xfId="49" applyFont="1" applyFill="1" applyBorder="1" applyAlignment="1" applyProtection="1">
      <alignment horizontal="center" vertical="center"/>
    </xf>
    <xf numFmtId="49" fontId="1" fillId="0" borderId="0" xfId="49">
      <alignment vertical="top"/>
    </xf>
    <xf numFmtId="0" fontId="1" fillId="0" borderId="0" xfId="82" applyFont="1" applyFill="1" applyAlignment="1" applyProtection="1">
      <alignment horizontal="right" vertical="center" wrapText="1"/>
    </xf>
    <xf numFmtId="0" fontId="1" fillId="0" borderId="0" xfId="77" applyFont="1" applyFill="1" applyBorder="1" applyAlignment="1" applyProtection="1">
      <alignment horizontal="right" vertical="center"/>
    </xf>
    <xf numFmtId="0" fontId="23" fillId="0" borderId="0" xfId="77" applyFont="1" applyFill="1" applyBorder="1" applyAlignment="1" applyProtection="1">
      <alignment vertical="center"/>
    </xf>
    <xf numFmtId="49" fontId="8" fillId="0" borderId="0" xfId="49" applyFont="1" applyBorder="1" applyProtection="1">
      <alignment vertical="top"/>
    </xf>
    <xf numFmtId="0" fontId="1" fillId="5" borderId="0" xfId="49" applyNumberFormat="1" applyFont="1" applyFill="1" applyBorder="1" applyAlignment="1" applyProtection="1"/>
    <xf numFmtId="0" fontId="21" fillId="5" borderId="0" xfId="49" applyNumberFormat="1" applyFont="1" applyFill="1" applyBorder="1" applyAlignment="1" applyProtection="1">
      <alignment horizontal="center" vertical="center" wrapText="1"/>
    </xf>
    <xf numFmtId="0" fontId="33" fillId="0" borderId="0" xfId="80" applyFont="1" applyFill="1" applyBorder="1" applyAlignment="1" applyProtection="1">
      <alignment horizontal="right" vertical="center" wrapText="1" indent="1"/>
    </xf>
    <xf numFmtId="0" fontId="34" fillId="0" borderId="0" xfId="80" applyFont="1" applyFill="1" applyBorder="1" applyAlignment="1" applyProtection="1">
      <alignment horizontal="center" vertical="center" wrapText="1"/>
    </xf>
    <xf numFmtId="0" fontId="33" fillId="0" borderId="0" xfId="80" applyNumberFormat="1" applyFont="1" applyFill="1" applyBorder="1" applyAlignment="1" applyProtection="1">
      <alignment horizontal="center" vertical="center" wrapText="1"/>
    </xf>
    <xf numFmtId="49" fontId="33" fillId="0" borderId="5" xfId="80" applyNumberFormat="1" applyFont="1" applyFill="1" applyBorder="1" applyAlignment="1" applyProtection="1">
      <alignment horizontal="center" vertical="center" wrapText="1"/>
    </xf>
    <xf numFmtId="0" fontId="33" fillId="0" borderId="0" xfId="80" applyNumberFormat="1" applyFont="1" applyFill="1" applyBorder="1" applyAlignment="1" applyProtection="1">
      <alignment horizontal="right" vertical="center" wrapText="1" indent="1"/>
    </xf>
    <xf numFmtId="49" fontId="33" fillId="0" borderId="0" xfId="75" applyFont="1" applyFill="1">
      <alignment vertical="top"/>
    </xf>
    <xf numFmtId="0" fontId="33" fillId="0" borderId="0" xfId="80" applyFont="1" applyFill="1" applyBorder="1" applyAlignment="1" applyProtection="1">
      <alignment horizontal="center" vertical="center" wrapText="1"/>
    </xf>
    <xf numFmtId="49" fontId="33" fillId="0" borderId="0" xfId="80" applyNumberFormat="1" applyFont="1" applyFill="1" applyBorder="1" applyAlignment="1" applyProtection="1">
      <alignment horizontal="right" vertical="center" wrapText="1" indent="1"/>
    </xf>
    <xf numFmtId="0" fontId="35" fillId="0" borderId="0" xfId="80" applyNumberFormat="1" applyFont="1" applyFill="1" applyBorder="1" applyAlignment="1" applyProtection="1">
      <alignment horizontal="center" vertical="top" wrapText="1"/>
    </xf>
    <xf numFmtId="0" fontId="1" fillId="0" borderId="0" xfId="82" applyFont="1" applyFill="1" applyBorder="1" applyAlignment="1" applyProtection="1">
      <alignment vertical="center" wrapText="1"/>
    </xf>
    <xf numFmtId="14" fontId="1" fillId="0" borderId="10" xfId="81" applyNumberFormat="1" applyFont="1" applyFill="1" applyBorder="1" applyAlignment="1" applyProtection="1">
      <alignment horizontal="left" vertical="center" wrapText="1"/>
    </xf>
    <xf numFmtId="49" fontId="7" fillId="0" borderId="9" xfId="49" applyFont="1" applyFill="1" applyBorder="1" applyAlignment="1" applyProtection="1">
      <alignment horizontal="center" vertical="center"/>
    </xf>
    <xf numFmtId="49" fontId="17" fillId="0" borderId="8" xfId="49" applyFont="1" applyFill="1" applyBorder="1" applyAlignment="1" applyProtection="1">
      <alignment horizontal="left" vertical="center"/>
    </xf>
    <xf numFmtId="49" fontId="17" fillId="0" borderId="11" xfId="49" applyFont="1" applyFill="1" applyBorder="1" applyAlignment="1" applyProtection="1">
      <alignment horizontal="left" vertical="center" indent="1"/>
    </xf>
    <xf numFmtId="0" fontId="1" fillId="0" borderId="10" xfId="82" applyFont="1" applyFill="1" applyBorder="1" applyAlignment="1" applyProtection="1">
      <alignment horizontal="center" vertical="center" wrapText="1"/>
    </xf>
    <xf numFmtId="49" fontId="1" fillId="0" borderId="10" xfId="82" applyNumberFormat="1" applyFont="1" applyFill="1" applyBorder="1" applyAlignment="1" applyProtection="1">
      <alignment horizontal="left" vertical="center" wrapText="1"/>
    </xf>
    <xf numFmtId="0" fontId="1" fillId="0" borderId="5" xfId="82" applyFont="1" applyFill="1" applyBorder="1" applyAlignment="1" applyProtection="1">
      <alignment horizontal="center" vertical="center" wrapText="1"/>
    </xf>
    <xf numFmtId="0" fontId="1" fillId="0" borderId="5" xfId="47" applyFont="1" applyFill="1" applyBorder="1" applyAlignment="1" applyProtection="1">
      <alignment horizontal="center" vertical="center" wrapText="1"/>
    </xf>
    <xf numFmtId="49" fontId="1" fillId="0" borderId="5" xfId="47" applyNumberFormat="1" applyFont="1" applyFill="1" applyBorder="1" applyAlignment="1" applyProtection="1">
      <alignment horizontal="center" vertical="center" wrapText="1"/>
    </xf>
    <xf numFmtId="0" fontId="33" fillId="0" borderId="0" xfId="82" applyFont="1" applyFill="1" applyBorder="1" applyAlignment="1" applyProtection="1">
      <alignment vertical="center" wrapText="1"/>
    </xf>
    <xf numFmtId="4" fontId="33" fillId="0" borderId="0" xfId="48" applyFont="1" applyFill="1" applyBorder="1" applyAlignment="1" applyProtection="1">
      <alignment horizontal="right" vertical="center" wrapText="1"/>
    </xf>
    <xf numFmtId="0" fontId="33" fillId="0" borderId="0" xfId="79" applyFont="1" applyFill="1" applyBorder="1" applyAlignment="1" applyProtection="1">
      <alignment horizontal="left" vertical="center" wrapText="1" indent="1"/>
    </xf>
    <xf numFmtId="0" fontId="33" fillId="0" borderId="5" xfId="82" applyFont="1" applyFill="1" applyBorder="1" applyAlignment="1" applyProtection="1">
      <alignment horizontal="center" vertical="center" wrapText="1"/>
    </xf>
    <xf numFmtId="0" fontId="33" fillId="0" borderId="5" xfId="47" applyFont="1" applyFill="1" applyBorder="1" applyAlignment="1" applyProtection="1">
      <alignment horizontal="center" vertical="center" wrapText="1"/>
    </xf>
    <xf numFmtId="49" fontId="33" fillId="0" borderId="5" xfId="47" applyNumberFormat="1" applyFont="1" applyFill="1" applyBorder="1" applyAlignment="1" applyProtection="1">
      <alignment horizontal="center" vertical="center" wrapText="1"/>
    </xf>
    <xf numFmtId="49" fontId="33" fillId="0" borderId="5" xfId="82" applyNumberFormat="1" applyFont="1" applyFill="1" applyBorder="1" applyAlignment="1" applyProtection="1">
      <alignment horizontal="left" vertical="center" wrapText="1"/>
    </xf>
    <xf numFmtId="0" fontId="1" fillId="0" borderId="0" xfId="82" applyFont="1" applyFill="1" applyBorder="1" applyAlignment="1" applyProtection="1">
      <alignment horizontal="center" vertical="center" wrapText="1"/>
    </xf>
    <xf numFmtId="0" fontId="7" fillId="0" borderId="0" xfId="82" applyFont="1" applyFill="1" applyBorder="1" applyAlignment="1" applyProtection="1">
      <alignment horizontal="center" vertical="center" wrapText="1"/>
    </xf>
    <xf numFmtId="49" fontId="1" fillId="0" borderId="0" xfId="49" applyFill="1">
      <alignment vertical="top"/>
    </xf>
    <xf numFmtId="49" fontId="1" fillId="0" borderId="0" xfId="49" applyFont="1" applyFill="1">
      <alignment vertical="top"/>
    </xf>
    <xf numFmtId="49" fontId="1" fillId="0" borderId="5" xfId="82" applyNumberFormat="1" applyFont="1" applyFill="1" applyBorder="1" applyAlignment="1" applyProtection="1">
      <alignment horizontal="center" vertical="center" wrapText="1"/>
    </xf>
    <xf numFmtId="0" fontId="1" fillId="0" borderId="5" xfId="82" applyFont="1" applyFill="1" applyBorder="1" applyAlignment="1" applyProtection="1">
      <alignment horizontal="left" vertical="center" wrapText="1"/>
    </xf>
    <xf numFmtId="4" fontId="1" fillId="0" borderId="5" xfId="82" applyNumberFormat="1" applyFont="1" applyFill="1" applyBorder="1" applyAlignment="1" applyProtection="1">
      <alignment horizontal="right" vertical="center" wrapText="1"/>
    </xf>
    <xf numFmtId="0" fontId="1" fillId="0" borderId="5" xfId="82" applyFont="1" applyFill="1" applyBorder="1" applyAlignment="1" applyProtection="1">
      <alignment horizontal="left" vertical="center" wrapText="1" indent="1"/>
    </xf>
    <xf numFmtId="4" fontId="1" fillId="0" borderId="5" xfId="82" applyNumberFormat="1" applyFont="1" applyFill="1" applyBorder="1" applyAlignment="1" applyProtection="1">
      <alignment horizontal="right" vertical="center" wrapText="1"/>
      <protection locked="0"/>
    </xf>
    <xf numFmtId="14" fontId="1" fillId="0" borderId="5" xfId="82" applyNumberFormat="1" applyFont="1" applyFill="1" applyBorder="1" applyAlignment="1" applyProtection="1">
      <alignment horizontal="center" vertical="center" wrapText="1"/>
    </xf>
    <xf numFmtId="0" fontId="1" fillId="0" borderId="5" xfId="82" applyFont="1" applyFill="1" applyBorder="1" applyAlignment="1" applyProtection="1">
      <alignment horizontal="left" vertical="center" wrapText="1" indent="3"/>
    </xf>
    <xf numFmtId="49" fontId="1" fillId="0" borderId="5" xfId="82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82" applyNumberFormat="1" applyFont="1" applyFill="1" applyBorder="1" applyAlignment="1" applyProtection="1">
      <alignment horizontal="left" vertical="center" wrapText="1"/>
      <protection locked="0"/>
    </xf>
    <xf numFmtId="0" fontId="1" fillId="0" borderId="5" xfId="82" applyFont="1" applyFill="1" applyBorder="1" applyAlignment="1" applyProtection="1">
      <alignment horizontal="left" vertical="center" wrapText="1" indent="2"/>
    </xf>
    <xf numFmtId="49" fontId="1" fillId="0" borderId="5" xfId="81" applyNumberFormat="1" applyFont="1" applyFill="1" applyBorder="1" applyAlignment="1" applyProtection="1">
      <alignment horizontal="center" vertical="center" wrapText="1"/>
    </xf>
    <xf numFmtId="49" fontId="1" fillId="0" borderId="5" xfId="82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52" applyFont="1" applyFill="1"/>
    <xf numFmtId="9" fontId="7" fillId="0" borderId="5" xfId="49" applyNumberFormat="1" applyFont="1" applyFill="1" applyBorder="1" applyAlignment="1" applyProtection="1">
      <alignment horizontal="center" vertical="center" wrapText="1"/>
    </xf>
    <xf numFmtId="0" fontId="40" fillId="0" borderId="0" xfId="0" applyFont="1"/>
    <xf numFmtId="49" fontId="18" fillId="5" borderId="5" xfId="47" applyNumberFormat="1" applyFont="1" applyFill="1" applyBorder="1" applyAlignment="1" applyProtection="1">
      <alignment horizontal="center" vertical="center" wrapText="1"/>
    </xf>
    <xf numFmtId="16" fontId="1" fillId="5" borderId="5" xfId="78" applyNumberFormat="1" applyFont="1" applyFill="1" applyBorder="1" applyAlignment="1" applyProtection="1">
      <alignment horizontal="center" vertical="center" wrapText="1"/>
    </xf>
    <xf numFmtId="0" fontId="1" fillId="5" borderId="5" xfId="78" applyNumberFormat="1" applyFont="1" applyFill="1" applyBorder="1" applyAlignment="1" applyProtection="1">
      <alignment horizontal="left" vertical="center" wrapText="1" indent="1"/>
    </xf>
    <xf numFmtId="14" fontId="1" fillId="0" borderId="5" xfId="81" applyNumberFormat="1" applyFont="1" applyFill="1" applyBorder="1" applyAlignment="1" applyProtection="1">
      <alignment horizontal="center" vertical="center" wrapText="1"/>
    </xf>
    <xf numFmtId="0" fontId="1" fillId="5" borderId="12" xfId="78" applyNumberFormat="1" applyFont="1" applyFill="1" applyBorder="1" applyAlignment="1" applyProtection="1">
      <alignment horizontal="center" vertical="center" wrapText="1"/>
    </xf>
    <xf numFmtId="49" fontId="1" fillId="5" borderId="13" xfId="78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49" fontId="1" fillId="44" borderId="5" xfId="82" applyNumberFormat="1" applyFont="1" applyFill="1" applyBorder="1" applyAlignment="1" applyProtection="1">
      <alignment horizontal="center" vertical="center" wrapText="1"/>
    </xf>
    <xf numFmtId="0" fontId="1" fillId="44" borderId="5" xfId="82" applyFont="1" applyFill="1" applyBorder="1" applyAlignment="1" applyProtection="1">
      <alignment horizontal="center" vertical="center" wrapText="1"/>
    </xf>
    <xf numFmtId="4" fontId="1" fillId="44" borderId="5" xfId="82" applyNumberFormat="1" applyFont="1" applyFill="1" applyBorder="1" applyAlignment="1" applyProtection="1">
      <alignment horizontal="right" vertical="center" wrapText="1"/>
    </xf>
    <xf numFmtId="0" fontId="1" fillId="44" borderId="5" xfId="82" applyFont="1" applyFill="1" applyBorder="1" applyAlignment="1" applyProtection="1">
      <alignment horizontal="left" vertical="center" wrapText="1" indent="1"/>
    </xf>
    <xf numFmtId="4" fontId="1" fillId="44" borderId="5" xfId="82" applyNumberFormat="1" applyFont="1" applyFill="1" applyBorder="1" applyAlignment="1" applyProtection="1">
      <alignment horizontal="right" vertical="center" wrapText="1"/>
      <protection locked="0"/>
    </xf>
    <xf numFmtId="49" fontId="1" fillId="45" borderId="5" xfId="82" applyNumberFormat="1" applyFont="1" applyFill="1" applyBorder="1" applyAlignment="1" applyProtection="1">
      <alignment horizontal="center" vertical="center" wrapText="1"/>
    </xf>
    <xf numFmtId="0" fontId="1" fillId="45" borderId="5" xfId="82" applyFont="1" applyFill="1" applyBorder="1" applyAlignment="1" applyProtection="1">
      <alignment horizontal="left" vertical="center" wrapText="1"/>
    </xf>
    <xf numFmtId="0" fontId="1" fillId="45" borderId="5" xfId="82" applyFont="1" applyFill="1" applyBorder="1" applyAlignment="1" applyProtection="1">
      <alignment horizontal="center" vertical="center" wrapText="1"/>
    </xf>
    <xf numFmtId="4" fontId="1" fillId="45" borderId="5" xfId="82" applyNumberFormat="1" applyFont="1" applyFill="1" applyBorder="1" applyAlignment="1" applyProtection="1">
      <alignment horizontal="right" vertical="center" wrapText="1"/>
    </xf>
    <xf numFmtId="4" fontId="1" fillId="45" borderId="5" xfId="82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14" fontId="1" fillId="46" borderId="5" xfId="82" applyNumberFormat="1" applyFont="1" applyFill="1" applyBorder="1" applyAlignment="1" applyProtection="1">
      <alignment horizontal="center" vertical="center" wrapText="1"/>
    </xf>
    <xf numFmtId="0" fontId="1" fillId="46" borderId="5" xfId="82" applyFont="1" applyFill="1" applyBorder="1" applyAlignment="1" applyProtection="1">
      <alignment horizontal="left" vertical="center" wrapText="1" indent="3"/>
    </xf>
    <xf numFmtId="49" fontId="1" fillId="46" borderId="5" xfId="82" applyNumberFormat="1" applyFont="1" applyFill="1" applyBorder="1" applyAlignment="1" applyProtection="1">
      <alignment horizontal="center" vertical="center" wrapText="1"/>
      <protection locked="0"/>
    </xf>
    <xf numFmtId="0" fontId="1" fillId="46" borderId="5" xfId="82" applyFont="1" applyFill="1" applyBorder="1" applyAlignment="1" applyProtection="1">
      <alignment horizontal="center" vertical="center" wrapText="1"/>
    </xf>
    <xf numFmtId="4" fontId="7" fillId="0" borderId="0" xfId="82" applyNumberFormat="1" applyFont="1" applyFill="1" applyBorder="1" applyAlignment="1" applyProtection="1">
      <alignment horizontal="center" vertical="center" wrapText="1"/>
    </xf>
    <xf numFmtId="49" fontId="0" fillId="47" borderId="5" xfId="82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5" xfId="35" applyNumberFormat="1" applyFill="1" applyBorder="1" applyAlignment="1" applyProtection="1">
      <alignment horizontal="left" vertical="center" wrapText="1"/>
      <protection locked="0"/>
    </xf>
    <xf numFmtId="0" fontId="33" fillId="44" borderId="5" xfId="80" applyFont="1" applyFill="1" applyBorder="1" applyAlignment="1" applyProtection="1">
      <alignment horizontal="center" vertical="center"/>
    </xf>
    <xf numFmtId="49" fontId="33" fillId="44" borderId="5" xfId="80" applyNumberFormat="1" applyFont="1" applyFill="1" applyBorder="1" applyAlignment="1" applyProtection="1">
      <alignment horizontal="center" vertical="center" wrapText="1"/>
    </xf>
    <xf numFmtId="49" fontId="33" fillId="44" borderId="5" xfId="81" applyNumberFormat="1" applyFont="1" applyFill="1" applyBorder="1" applyAlignment="1" applyProtection="1">
      <alignment horizontal="center" vertical="center" wrapText="1"/>
    </xf>
    <xf numFmtId="0" fontId="58" fillId="44" borderId="5" xfId="81" applyNumberFormat="1" applyFont="1" applyFill="1" applyBorder="1" applyAlignment="1" applyProtection="1">
      <alignment horizontal="center" vertical="center" wrapText="1"/>
      <protection locked="0"/>
    </xf>
    <xf numFmtId="0" fontId="33" fillId="44" borderId="5" xfId="80" applyNumberFormat="1" applyFont="1" applyFill="1" applyBorder="1" applyAlignment="1" applyProtection="1">
      <alignment horizontal="center" vertical="center" wrapText="1"/>
      <protection locked="0"/>
    </xf>
    <xf numFmtId="49" fontId="33" fillId="44" borderId="5" xfId="80" applyNumberFormat="1" applyFont="1" applyFill="1" applyBorder="1" applyAlignment="1" applyProtection="1">
      <alignment horizontal="center" vertical="center" wrapText="1"/>
      <protection locked="0"/>
    </xf>
    <xf numFmtId="49" fontId="9" fillId="44" borderId="5" xfId="35" applyNumberFormat="1" applyFill="1" applyBorder="1" applyAlignment="1" applyProtection="1">
      <alignment horizontal="center" vertical="center" wrapText="1"/>
      <protection locked="0"/>
    </xf>
    <xf numFmtId="0" fontId="59" fillId="44" borderId="5" xfId="80" applyNumberFormat="1" applyFont="1" applyFill="1" applyBorder="1" applyAlignment="1" applyProtection="1">
      <alignment horizontal="center" vertical="center" wrapText="1"/>
      <protection locked="0"/>
    </xf>
    <xf numFmtId="49" fontId="59" fillId="44" borderId="5" xfId="80" applyNumberFormat="1" applyFont="1" applyFill="1" applyBorder="1" applyAlignment="1" applyProtection="1">
      <alignment horizontal="center" vertical="center" wrapText="1"/>
    </xf>
    <xf numFmtId="49" fontId="33" fillId="0" borderId="5" xfId="82" applyNumberFormat="1" applyFont="1" applyFill="1" applyBorder="1" applyAlignment="1" applyProtection="1">
      <alignment horizontal="center" vertical="center" wrapText="1"/>
    </xf>
    <xf numFmtId="167" fontId="1" fillId="46" borderId="5" xfId="82" applyNumberFormat="1" applyFont="1" applyFill="1" applyBorder="1" applyAlignment="1" applyProtection="1">
      <alignment horizontal="right" vertical="center" wrapText="1"/>
      <protection locked="0"/>
    </xf>
    <xf numFmtId="0" fontId="1" fillId="45" borderId="5" xfId="82" applyFont="1" applyFill="1" applyBorder="1" applyAlignment="1" applyProtection="1">
      <alignment horizontal="left" vertical="center" wrapText="1" indent="1"/>
    </xf>
    <xf numFmtId="0" fontId="1" fillId="45" borderId="5" xfId="82" applyFont="1" applyFill="1" applyBorder="1" applyAlignment="1" applyProtection="1">
      <alignment horizontal="left" vertical="center" wrapText="1" indent="2"/>
    </xf>
    <xf numFmtId="166" fontId="1" fillId="45" borderId="5" xfId="82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0" applyFont="1" applyAlignment="1">
      <alignment horizontal="right"/>
    </xf>
    <xf numFmtId="0" fontId="60" fillId="48" borderId="0" xfId="0" applyFont="1" applyFill="1"/>
    <xf numFmtId="0" fontId="0" fillId="0" borderId="0" xfId="0" applyFill="1"/>
    <xf numFmtId="166" fontId="1" fillId="0" borderId="5" xfId="82" applyNumberFormat="1" applyFont="1" applyFill="1" applyBorder="1" applyAlignment="1" applyProtection="1">
      <alignment horizontal="right" vertical="center" wrapText="1"/>
      <protection locked="0"/>
    </xf>
    <xf numFmtId="166" fontId="1" fillId="0" borderId="5" xfId="82" applyNumberFormat="1" applyFont="1" applyFill="1" applyBorder="1" applyAlignment="1" applyProtection="1">
      <alignment horizontal="right" vertical="center" wrapText="1"/>
    </xf>
    <xf numFmtId="4" fontId="0" fillId="0" borderId="5" xfId="82" applyNumberFormat="1" applyFont="1" applyFill="1" applyBorder="1" applyAlignment="1" applyProtection="1">
      <alignment horizontal="right" vertical="center" wrapText="1"/>
      <protection locked="0"/>
    </xf>
    <xf numFmtId="167" fontId="1" fillId="0" borderId="5" xfId="82" applyNumberFormat="1" applyFont="1" applyFill="1" applyBorder="1" applyAlignment="1" applyProtection="1">
      <alignment horizontal="right" vertical="center" wrapText="1"/>
      <protection locked="0"/>
    </xf>
    <xf numFmtId="49" fontId="1" fillId="45" borderId="27" xfId="82" applyNumberFormat="1" applyFont="1" applyFill="1" applyBorder="1" applyAlignment="1" applyProtection="1">
      <alignment horizontal="center" vertical="center" wrapText="1"/>
    </xf>
    <xf numFmtId="4" fontId="1" fillId="45" borderId="29" xfId="82" applyNumberFormat="1" applyFont="1" applyFill="1" applyBorder="1" applyAlignment="1" applyProtection="1">
      <alignment horizontal="right" vertical="center" wrapText="1"/>
    </xf>
    <xf numFmtId="0" fontId="6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horizontal="center" vertical="center"/>
    </xf>
    <xf numFmtId="9" fontId="1" fillId="0" borderId="5" xfId="49" applyNumberFormat="1" applyFont="1" applyFill="1" applyBorder="1" applyAlignment="1" applyProtection="1">
      <alignment horizontal="center" vertical="center" wrapText="1"/>
    </xf>
    <xf numFmtId="1" fontId="1" fillId="0" borderId="5" xfId="49" applyNumberFormat="1" applyFont="1" applyFill="1" applyBorder="1" applyAlignment="1" applyProtection="1">
      <alignment horizontal="center" vertical="center" wrapText="1"/>
    </xf>
    <xf numFmtId="0" fontId="33" fillId="0" borderId="14" xfId="83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41" fillId="0" borderId="15" xfId="0" applyFont="1" applyFill="1" applyBorder="1" applyAlignment="1">
      <alignment horizontal="right"/>
    </xf>
    <xf numFmtId="49" fontId="33" fillId="0" borderId="5" xfId="48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82" applyFont="1" applyFill="1" applyBorder="1" applyAlignment="1" applyProtection="1">
      <alignment horizontal="center" vertical="center" wrapText="1"/>
    </xf>
    <xf numFmtId="0" fontId="1" fillId="0" borderId="6" xfId="82" applyFont="1" applyFill="1" applyBorder="1" applyAlignment="1" applyProtection="1">
      <alignment horizontal="center" vertical="center" wrapText="1"/>
    </xf>
    <xf numFmtId="14" fontId="1" fillId="0" borderId="16" xfId="81" applyNumberFormat="1" applyFont="1" applyFill="1" applyBorder="1" applyAlignment="1" applyProtection="1">
      <alignment horizontal="left" vertical="center" wrapText="1"/>
    </xf>
    <xf numFmtId="14" fontId="1" fillId="0" borderId="10" xfId="81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4" fontId="33" fillId="0" borderId="0" xfId="48" applyFont="1" applyFill="1" applyBorder="1" applyAlignment="1" applyProtection="1">
      <alignment horizontal="center" vertical="center" wrapText="1"/>
    </xf>
    <xf numFmtId="0" fontId="33" fillId="0" borderId="5" xfId="4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82" applyFont="1" applyFill="1" applyAlignment="1" applyProtection="1">
      <alignment horizontal="left" vertical="center" wrapText="1"/>
    </xf>
    <xf numFmtId="0" fontId="57" fillId="0" borderId="17" xfId="83" applyFont="1" applyFill="1" applyBorder="1" applyAlignment="1">
      <alignment horizontal="center" vertical="center" wrapText="1"/>
    </xf>
    <xf numFmtId="0" fontId="1" fillId="0" borderId="15" xfId="46" applyFont="1" applyFill="1" applyBorder="1" applyAlignment="1" applyProtection="1">
      <alignment horizontal="center" vertical="center" wrapText="1"/>
    </xf>
    <xf numFmtId="0" fontId="40" fillId="0" borderId="15" xfId="0" applyFont="1" applyFill="1" applyBorder="1" applyAlignment="1">
      <alignment horizontal="right"/>
    </xf>
    <xf numFmtId="49" fontId="1" fillId="0" borderId="27" xfId="82" applyNumberFormat="1" applyFont="1" applyFill="1" applyBorder="1" applyAlignment="1" applyProtection="1">
      <alignment horizontal="center" vertical="center" wrapText="1"/>
    </xf>
    <xf numFmtId="49" fontId="1" fillId="0" borderId="28" xfId="82" applyNumberFormat="1" applyFont="1" applyFill="1" applyBorder="1" applyAlignment="1" applyProtection="1">
      <alignment horizontal="center" vertical="center" wrapText="1"/>
    </xf>
    <xf numFmtId="49" fontId="1" fillId="0" borderId="29" xfId="82" applyNumberFormat="1" applyFont="1" applyFill="1" applyBorder="1" applyAlignment="1" applyProtection="1">
      <alignment horizontal="center" vertical="center" wrapText="1"/>
    </xf>
    <xf numFmtId="0" fontId="14" fillId="0" borderId="17" xfId="83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right"/>
    </xf>
    <xf numFmtId="0" fontId="1" fillId="5" borderId="13" xfId="78" applyNumberFormat="1" applyFont="1" applyFill="1" applyBorder="1" applyAlignment="1" applyProtection="1">
      <alignment horizontal="left" vertical="center" wrapText="1"/>
    </xf>
    <xf numFmtId="0" fontId="14" fillId="0" borderId="17" xfId="46" applyFont="1" applyFill="1" applyBorder="1" applyAlignment="1" applyProtection="1">
      <alignment horizontal="center" vertical="center" wrapText="1"/>
    </xf>
    <xf numFmtId="49" fontId="33" fillId="44" borderId="5" xfId="81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</cellXfs>
  <cellStyles count="131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08" builtinId="30" hidden="1"/>
    <cellStyle name="20% - Акцент2" xfId="112" builtinId="34" hidden="1"/>
    <cellStyle name="20% - Акцент3" xfId="116" builtinId="38" hidden="1"/>
    <cellStyle name="20% - Акцент4" xfId="120" builtinId="42" hidden="1"/>
    <cellStyle name="20% - Акцент5" xfId="124" builtinId="46" hidden="1"/>
    <cellStyle name="20% - Акцент6" xfId="128" builtinId="50" hidden="1"/>
    <cellStyle name="40% - Акцент1" xfId="109" builtinId="31" hidden="1"/>
    <cellStyle name="40% - Акцент2" xfId="113" builtinId="35" hidden="1"/>
    <cellStyle name="40% - Акцент3" xfId="117" builtinId="39" hidden="1"/>
    <cellStyle name="40% - Акцент4" xfId="121" builtinId="43" hidden="1"/>
    <cellStyle name="40% - Акцент5" xfId="125" builtinId="47" hidden="1"/>
    <cellStyle name="40% - Акцент6" xfId="129" builtinId="51" hidden="1"/>
    <cellStyle name="60% - Акцент1" xfId="110" builtinId="32" hidden="1"/>
    <cellStyle name="60% - Акцент2" xfId="114" builtinId="36" hidden="1"/>
    <cellStyle name="60% - Акцент3" xfId="118" builtinId="40" hidden="1"/>
    <cellStyle name="60% - Акцент4" xfId="122" builtinId="44" hidden="1"/>
    <cellStyle name="60% - Акцент5" xfId="126" builtinId="48" hidden="1"/>
    <cellStyle name="60% - Акцент6" xfId="130" builtinId="52" hidden="1"/>
    <cellStyle name="Action" xfId="16"/>
    <cellStyle name="Cells" xfId="17"/>
    <cellStyle name="Cells 2" xfId="18"/>
    <cellStyle name="Currency [0]" xfId="19"/>
    <cellStyle name="Currency2" xfId="20"/>
    <cellStyle name="DblClick" xfId="21"/>
    <cellStyle name="DblClickWeb" xfId="22"/>
    <cellStyle name="Followed Hyperlink" xfId="23"/>
    <cellStyle name="Formuls" xfId="24"/>
    <cellStyle name="Header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" xfId="32"/>
    <cellStyle name="Title 4" xfId="33"/>
    <cellStyle name="Акцент1" xfId="107" builtinId="29" hidden="1"/>
    <cellStyle name="Акцент2" xfId="111" builtinId="33" hidden="1"/>
    <cellStyle name="Акцент3" xfId="115" builtinId="37" hidden="1"/>
    <cellStyle name="Акцент4" xfId="119" builtinId="41" hidden="1"/>
    <cellStyle name="Акцент5" xfId="123" builtinId="45" hidden="1"/>
    <cellStyle name="Акцент6" xfId="127" builtinId="49" hidden="1"/>
    <cellStyle name="Ввод  2" xfId="34"/>
    <cellStyle name="Вывод" xfId="100" builtinId="21" hidden="1"/>
    <cellStyle name="Вычисление" xfId="101" builtinId="22" hidden="1"/>
    <cellStyle name="Гиперссылка" xfId="35" builtinId="8"/>
    <cellStyle name="Гиперссылка 2" xfId="36"/>
    <cellStyle name="Гиперссылка 2 2" xfId="37"/>
    <cellStyle name="Гиперссылка 2 2 2" xfId="38"/>
    <cellStyle name="Гиперссылка 3" xfId="39"/>
    <cellStyle name="Гиперссылка 4" xfId="40"/>
    <cellStyle name="Гиперссылка 4 2" xfId="41"/>
    <cellStyle name="Гиперссылка 4 2 2" xfId="42"/>
    <cellStyle name="Гиперссылка 4 3" xfId="43"/>
    <cellStyle name="Гиперссылка 4 6" xfId="44"/>
    <cellStyle name="Гиперссылка 5" xfId="45"/>
    <cellStyle name="Заголовок" xfId="46"/>
    <cellStyle name="Заголовок 1" xfId="93" builtinId="16" hidden="1"/>
    <cellStyle name="Заголовок 2" xfId="94" builtinId="17" hidden="1"/>
    <cellStyle name="Заголовок 3" xfId="95" builtinId="18" hidden="1"/>
    <cellStyle name="Заголовок 4" xfId="96" builtinId="19" hidden="1"/>
    <cellStyle name="ЗаголовокСтолбца" xfId="47"/>
    <cellStyle name="Значение" xfId="48"/>
    <cellStyle name="Итог" xfId="106" builtinId="25" hidden="1"/>
    <cellStyle name="Контрольная ячейка" xfId="103" builtinId="23" hidden="1"/>
    <cellStyle name="Название" xfId="92" builtinId="15" hidden="1"/>
    <cellStyle name="Нейтральный" xfId="99" builtinId="28" hidden="1"/>
    <cellStyle name="Обычный" xfId="0" builtinId="0"/>
    <cellStyle name="Обычный 10" xfId="49"/>
    <cellStyle name="Обычный 11" xfId="50"/>
    <cellStyle name="Обычный 11 3" xfId="51"/>
    <cellStyle name="Обычный 12" xfId="52"/>
    <cellStyle name="Обычный 12 2" xfId="53"/>
    <cellStyle name="Обычный 12 3" xfId="54"/>
    <cellStyle name="Обычный 12 3 2" xfId="55"/>
    <cellStyle name="Обычный 12 4" xfId="56"/>
    <cellStyle name="Обычный 14" xfId="57"/>
    <cellStyle name="Обычный 14 2" xfId="58"/>
    <cellStyle name="Обычный 16" xfId="59"/>
    <cellStyle name="Обычный 2" xfId="60"/>
    <cellStyle name="Обычный 2 10" xfId="61"/>
    <cellStyle name="Обычный 2 10 2" xfId="62"/>
    <cellStyle name="Обычный 2 14" xfId="63"/>
    <cellStyle name="Обычный 2 2" xfId="64"/>
    <cellStyle name="Обычный 2 3" xfId="65"/>
    <cellStyle name="Обычный 2 7" xfId="66"/>
    <cellStyle name="Обычный 2 8" xfId="67"/>
    <cellStyle name="Обычный 2_НВВ - сети долгосрочный (15.07) - передано на оформление 2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Обычный 6" xfId="75"/>
    <cellStyle name="Обычный 9 2" xfId="76"/>
    <cellStyle name="Обычный_Forma_5_Книга2" xfId="77"/>
    <cellStyle name="Обычный_JKH.OPEN.INFO.PRICE.VO_v4.0(10.02.11)" xfId="78"/>
    <cellStyle name="Обычный_razrabotka_sablonov_po_WKU" xfId="79"/>
    <cellStyle name="Обычный_SIMPLE_1_massive2" xfId="80"/>
    <cellStyle name="Обычный_ЖКУ_проект3" xfId="81"/>
    <cellStyle name="Обычный_Мониторинг инвестиций" xfId="82"/>
    <cellStyle name="Обычный_Шаблон по источникам для Модуля Реестр (2)" xfId="83"/>
    <cellStyle name="Плохой" xfId="98" builtinId="27" hidden="1"/>
    <cellStyle name="Пояснение" xfId="105" builtinId="53" hidden="1"/>
    <cellStyle name="Примечание 2" xfId="84"/>
    <cellStyle name="Процентный 10" xfId="85"/>
    <cellStyle name="Процентный 2" xfId="86"/>
    <cellStyle name="Связанная ячейка" xfId="102" builtinId="24" hidden="1"/>
    <cellStyle name="Стиль 1" xfId="87"/>
    <cellStyle name="Текст предупреждения" xfId="104" builtinId="11" hidden="1"/>
    <cellStyle name="Формула" xfId="88"/>
    <cellStyle name="Формула 3" xfId="89"/>
    <cellStyle name="Формула_GRES.2007.5" xfId="90"/>
    <cellStyle name="ФормулаВБ_Мониторинг инвестиций" xfId="91"/>
    <cellStyle name="Хороший" xfId="97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10982324</xdr:colOff>
      <xdr:row>1</xdr:row>
      <xdr:rowOff>0</xdr:rowOff>
    </xdr:from>
    <xdr:ext cx="523875" cy="45719"/>
    <xdr:sp macro="" textlink="">
      <xdr:nvSpPr>
        <xdr:cNvPr id="2" name="TextBox 1"/>
        <xdr:cNvSpPr txBox="1"/>
      </xdr:nvSpPr>
      <xdr:spPr>
        <a:xfrm>
          <a:off x="12953999" y="190500"/>
          <a:ext cx="523875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№ 4</a:t>
          </a:r>
        </a:p>
        <a:p>
          <a:pPr algn="ctr"/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к приказу Министерства экономического развития </a:t>
          </a:r>
        </a:p>
        <a:p>
          <a:pPr algn="ctr"/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и торговли Республики Марий Эл </a:t>
          </a:r>
        </a:p>
        <a:p>
          <a:pPr algn="ctr"/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от «____» августа 2015 г. №   _____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on-mtsc12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tsc12.ru/inf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tsc12.ru/inf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tsc12.ru/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3"/>
  <sheetViews>
    <sheetView view="pageBreakPreview" topLeftCell="A34" zoomScale="80" zoomScaleNormal="100" zoomScaleSheetLayoutView="80" zoomScalePageLayoutView="60" workbookViewId="0">
      <selection activeCell="B34" sqref="B34"/>
    </sheetView>
  </sheetViews>
  <sheetFormatPr defaultRowHeight="15" x14ac:dyDescent="0.25"/>
  <cols>
    <col min="1" max="1" width="27.5703125" customWidth="1"/>
    <col min="2" max="2" width="115.28515625" customWidth="1"/>
  </cols>
  <sheetData>
    <row r="1" spans="1:2" x14ac:dyDescent="0.25">
      <c r="A1" s="109">
        <v>6</v>
      </c>
      <c r="B1" s="109"/>
    </row>
    <row r="2" spans="1:2" ht="36" customHeight="1" x14ac:dyDescent="0.25">
      <c r="A2" s="108" t="s">
        <v>176</v>
      </c>
      <c r="B2" s="108"/>
    </row>
    <row r="3" spans="1:2" ht="15.75" x14ac:dyDescent="0.25">
      <c r="A3" s="10"/>
      <c r="B3" s="11"/>
    </row>
    <row r="4" spans="1:2" ht="15.75" x14ac:dyDescent="0.25">
      <c r="A4" s="10" t="s">
        <v>0</v>
      </c>
      <c r="B4" s="80" t="s">
        <v>30</v>
      </c>
    </row>
    <row r="5" spans="1:2" ht="15.75" x14ac:dyDescent="0.25">
      <c r="A5" s="10"/>
      <c r="B5" s="12"/>
    </row>
    <row r="6" spans="1:2" ht="15.75" x14ac:dyDescent="0.25">
      <c r="A6" s="10" t="s">
        <v>1</v>
      </c>
      <c r="B6" s="81" t="s">
        <v>2</v>
      </c>
    </row>
    <row r="7" spans="1:2" ht="15.75" x14ac:dyDescent="0.25">
      <c r="A7" s="10"/>
      <c r="B7" s="12"/>
    </row>
    <row r="8" spans="1:2" ht="78.75" x14ac:dyDescent="0.25">
      <c r="A8" s="10" t="s">
        <v>3</v>
      </c>
      <c r="B8" s="82" t="s">
        <v>177</v>
      </c>
    </row>
    <row r="9" spans="1:2" ht="15.75" x14ac:dyDescent="0.25">
      <c r="A9" s="10"/>
      <c r="B9" s="12"/>
    </row>
    <row r="10" spans="1:2" ht="18.75" x14ac:dyDescent="0.25">
      <c r="A10" s="10" t="s">
        <v>4</v>
      </c>
      <c r="B10" s="83">
        <v>2016</v>
      </c>
    </row>
    <row r="11" spans="1:2" ht="15.75" x14ac:dyDescent="0.25">
      <c r="A11" s="10"/>
      <c r="B11" s="12"/>
    </row>
    <row r="12" spans="1:2" ht="78.75" x14ac:dyDescent="0.25">
      <c r="A12" s="10" t="s">
        <v>5</v>
      </c>
      <c r="B12" s="82" t="s">
        <v>177</v>
      </c>
    </row>
    <row r="13" spans="1:2" ht="15.75" x14ac:dyDescent="0.25">
      <c r="A13" s="14"/>
      <c r="B13" s="12"/>
    </row>
    <row r="14" spans="1:2" ht="31.5" x14ac:dyDescent="0.25">
      <c r="A14" s="14" t="s">
        <v>6</v>
      </c>
      <c r="B14" s="88" t="s">
        <v>178</v>
      </c>
    </row>
    <row r="15" spans="1:2" ht="15.75" x14ac:dyDescent="0.25">
      <c r="A15" s="14" t="s">
        <v>7</v>
      </c>
      <c r="B15" s="13"/>
    </row>
    <row r="16" spans="1:2" ht="15.75" x14ac:dyDescent="0.25">
      <c r="A16" s="14" t="s">
        <v>8</v>
      </c>
      <c r="B16" s="81" t="s">
        <v>179</v>
      </c>
    </row>
    <row r="17" spans="1:2" ht="15.75" x14ac:dyDescent="0.25">
      <c r="A17" s="14" t="s">
        <v>9</v>
      </c>
      <c r="B17" s="81" t="s">
        <v>180</v>
      </c>
    </row>
    <row r="18" spans="1:2" ht="15.75" x14ac:dyDescent="0.25">
      <c r="A18" s="10"/>
      <c r="B18" s="12"/>
    </row>
    <row r="19" spans="1:2" ht="36" customHeight="1" x14ac:dyDescent="0.25">
      <c r="A19" s="14" t="s">
        <v>10</v>
      </c>
      <c r="B19" s="87" t="s">
        <v>206</v>
      </c>
    </row>
    <row r="20" spans="1:2" ht="15.75" x14ac:dyDescent="0.25">
      <c r="A20" s="10"/>
      <c r="B20" s="12"/>
    </row>
    <row r="21" spans="1:2" ht="15.75" x14ac:dyDescent="0.25">
      <c r="A21" s="14" t="s">
        <v>11</v>
      </c>
      <c r="B21" s="82" t="s">
        <v>181</v>
      </c>
    </row>
    <row r="22" spans="1:2" ht="15.75" x14ac:dyDescent="0.25">
      <c r="A22" s="14" t="s">
        <v>12</v>
      </c>
      <c r="B22" s="82" t="s">
        <v>181</v>
      </c>
    </row>
    <row r="23" spans="1:2" ht="15.75" x14ac:dyDescent="0.25">
      <c r="A23" s="14" t="s">
        <v>13</v>
      </c>
      <c r="B23" s="82" t="s">
        <v>181</v>
      </c>
    </row>
    <row r="24" spans="1:2" ht="15.75" x14ac:dyDescent="0.25">
      <c r="A24" s="10"/>
      <c r="B24" s="12"/>
    </row>
    <row r="25" spans="1:2" ht="15.75" x14ac:dyDescent="0.25">
      <c r="A25" s="10" t="s">
        <v>14</v>
      </c>
      <c r="B25" s="84" t="s">
        <v>182</v>
      </c>
    </row>
    <row r="26" spans="1:2" ht="15.75" x14ac:dyDescent="0.25">
      <c r="A26" s="10"/>
      <c r="B26" s="12"/>
    </row>
    <row r="27" spans="1:2" ht="94.5" x14ac:dyDescent="0.25">
      <c r="A27" s="10" t="s">
        <v>15</v>
      </c>
      <c r="B27" s="82" t="s">
        <v>181</v>
      </c>
    </row>
    <row r="28" spans="1:2" ht="15.75" x14ac:dyDescent="0.25">
      <c r="A28" s="10"/>
      <c r="B28" s="12"/>
    </row>
    <row r="29" spans="1:2" ht="63" x14ac:dyDescent="0.25">
      <c r="A29" s="10" t="s">
        <v>16</v>
      </c>
      <c r="B29" s="131" t="s">
        <v>214</v>
      </c>
    </row>
    <row r="30" spans="1:2" ht="15.75" x14ac:dyDescent="0.25">
      <c r="A30" s="10"/>
      <c r="B30" s="12"/>
    </row>
    <row r="31" spans="1:2" ht="78.75" x14ac:dyDescent="0.25">
      <c r="A31" s="10" t="s">
        <v>17</v>
      </c>
      <c r="B31" s="82" t="s">
        <v>181</v>
      </c>
    </row>
    <row r="32" spans="1:2" ht="15.75" x14ac:dyDescent="0.25">
      <c r="A32" s="10"/>
      <c r="B32" s="12"/>
    </row>
    <row r="33" spans="1:2" ht="47.25" x14ac:dyDescent="0.25">
      <c r="A33" s="10" t="s">
        <v>18</v>
      </c>
      <c r="B33" s="82" t="s">
        <v>215</v>
      </c>
    </row>
    <row r="34" spans="1:2" ht="15.75" x14ac:dyDescent="0.25">
      <c r="A34" s="10"/>
      <c r="B34" s="12"/>
    </row>
    <row r="35" spans="1:2" ht="110.25" x14ac:dyDescent="0.25">
      <c r="A35" s="10" t="s">
        <v>19</v>
      </c>
      <c r="B35" s="82" t="s">
        <v>177</v>
      </c>
    </row>
    <row r="36" spans="1:2" ht="15.75" x14ac:dyDescent="0.25">
      <c r="A36" s="10"/>
      <c r="B36" s="12"/>
    </row>
    <row r="37" spans="1:2" ht="15.75" x14ac:dyDescent="0.25">
      <c r="A37" s="15"/>
      <c r="B37" s="16" t="s">
        <v>20</v>
      </c>
    </row>
    <row r="38" spans="1:2" ht="15.75" x14ac:dyDescent="0.25">
      <c r="A38" s="17" t="s">
        <v>21</v>
      </c>
      <c r="B38" s="85" t="s">
        <v>183</v>
      </c>
    </row>
    <row r="39" spans="1:2" ht="15.75" x14ac:dyDescent="0.25">
      <c r="A39" s="17" t="s">
        <v>22</v>
      </c>
      <c r="B39" s="85" t="s">
        <v>183</v>
      </c>
    </row>
    <row r="40" spans="1:2" ht="15.75" x14ac:dyDescent="0.25">
      <c r="A40" s="10"/>
      <c r="B40" s="18"/>
    </row>
    <row r="41" spans="1:2" ht="15.75" x14ac:dyDescent="0.25">
      <c r="A41" s="15"/>
      <c r="B41" s="16" t="s">
        <v>23</v>
      </c>
    </row>
    <row r="42" spans="1:2" ht="15.75" x14ac:dyDescent="0.25">
      <c r="A42" s="17" t="s">
        <v>24</v>
      </c>
      <c r="B42" s="85" t="s">
        <v>184</v>
      </c>
    </row>
    <row r="43" spans="1:2" ht="15.75" x14ac:dyDescent="0.25">
      <c r="A43" s="17" t="s">
        <v>25</v>
      </c>
      <c r="B43" s="85" t="s">
        <v>185</v>
      </c>
    </row>
    <row r="44" spans="1:2" ht="15.75" x14ac:dyDescent="0.25">
      <c r="A44" s="10"/>
      <c r="B44" s="18"/>
    </row>
    <row r="45" spans="1:2" ht="15.75" x14ac:dyDescent="0.25">
      <c r="A45" s="15"/>
      <c r="B45" s="16" t="s">
        <v>26</v>
      </c>
    </row>
    <row r="46" spans="1:2" ht="15.75" x14ac:dyDescent="0.25">
      <c r="A46" s="17" t="s">
        <v>24</v>
      </c>
      <c r="B46" s="85" t="s">
        <v>201</v>
      </c>
    </row>
    <row r="47" spans="1:2" ht="15.75" x14ac:dyDescent="0.25">
      <c r="A47" s="17" t="s">
        <v>25</v>
      </c>
      <c r="B47" s="85" t="s">
        <v>202</v>
      </c>
    </row>
    <row r="48" spans="1:2" ht="15.75" x14ac:dyDescent="0.25">
      <c r="A48" s="10"/>
      <c r="B48" s="18"/>
    </row>
    <row r="49" spans="1:2" ht="15.75" x14ac:dyDescent="0.25">
      <c r="A49" s="15"/>
      <c r="B49" s="16" t="s">
        <v>27</v>
      </c>
    </row>
    <row r="50" spans="1:2" ht="15.75" x14ac:dyDescent="0.25">
      <c r="A50" s="17" t="s">
        <v>24</v>
      </c>
      <c r="B50" s="85" t="s">
        <v>186</v>
      </c>
    </row>
    <row r="51" spans="1:2" ht="15.75" x14ac:dyDescent="0.25">
      <c r="A51" s="17" t="s">
        <v>28</v>
      </c>
      <c r="B51" s="85" t="s">
        <v>187</v>
      </c>
    </row>
    <row r="52" spans="1:2" ht="15.75" x14ac:dyDescent="0.25">
      <c r="A52" s="17" t="s">
        <v>25</v>
      </c>
      <c r="B52" s="85" t="s">
        <v>208</v>
      </c>
    </row>
    <row r="53" spans="1:2" ht="15.75" x14ac:dyDescent="0.25">
      <c r="A53" s="17" t="s">
        <v>29</v>
      </c>
      <c r="B53" s="86" t="s">
        <v>188</v>
      </c>
    </row>
  </sheetData>
  <mergeCells count="2">
    <mergeCell ref="A2:B2"/>
    <mergeCell ref="A1:B1"/>
  </mergeCells>
  <hyperlinks>
    <hyperlink ref="B53" r:id="rId1"/>
  </hyperlinks>
  <pageMargins left="0.70866141732283472" right="0.70866141732283472" top="0.74803149606299213" bottom="0.74803149606299213" header="0.31496062992125984" footer="0.31496062992125984"/>
  <pageSetup paperSize="9"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C16" sqref="C16"/>
    </sheetView>
  </sheetViews>
  <sheetFormatPr defaultRowHeight="15" x14ac:dyDescent="0.25"/>
  <cols>
    <col min="1" max="1" width="8" customWidth="1"/>
    <col min="2" max="2" width="28" customWidth="1"/>
    <col min="4" max="4" width="36.42578125" customWidth="1"/>
    <col min="5" max="5" width="18.5703125" customWidth="1"/>
  </cols>
  <sheetData>
    <row r="1" spans="1:5" ht="15.75" x14ac:dyDescent="0.25">
      <c r="A1" s="110">
        <v>7</v>
      </c>
      <c r="B1" s="110"/>
      <c r="C1" s="110"/>
      <c r="D1" s="110"/>
      <c r="E1" s="110"/>
    </row>
    <row r="2" spans="1:5" ht="15.75" x14ac:dyDescent="0.25">
      <c r="A2" s="116" t="s">
        <v>31</v>
      </c>
      <c r="B2" s="116"/>
      <c r="C2" s="116"/>
      <c r="D2" s="116"/>
      <c r="E2" s="116"/>
    </row>
    <row r="3" spans="1:5" ht="15.75" x14ac:dyDescent="0.25">
      <c r="A3" s="117"/>
      <c r="B3" s="117"/>
      <c r="C3" s="117"/>
      <c r="D3" s="117"/>
      <c r="E3" s="117"/>
    </row>
    <row r="4" spans="1:5" ht="15.75" x14ac:dyDescent="0.25">
      <c r="A4" s="29"/>
      <c r="B4" s="30"/>
      <c r="C4" s="30"/>
      <c r="D4" s="30"/>
      <c r="E4" s="31"/>
    </row>
    <row r="5" spans="1:5" ht="15.75" x14ac:dyDescent="0.25">
      <c r="A5" s="29"/>
      <c r="B5" s="30"/>
      <c r="C5" s="118" t="s">
        <v>32</v>
      </c>
      <c r="D5" s="118"/>
      <c r="E5" s="118"/>
    </row>
    <row r="6" spans="1:5" ht="31.5" x14ac:dyDescent="0.25">
      <c r="A6" s="29"/>
      <c r="B6" s="30" t="s">
        <v>33</v>
      </c>
      <c r="C6" s="119">
        <v>1</v>
      </c>
      <c r="D6" s="119"/>
      <c r="E6" s="119"/>
    </row>
    <row r="7" spans="1:5" ht="15.75" x14ac:dyDescent="0.25">
      <c r="A7" s="29"/>
      <c r="B7" s="30" t="s">
        <v>34</v>
      </c>
      <c r="C7" s="111" t="s">
        <v>32</v>
      </c>
      <c r="D7" s="111"/>
      <c r="E7" s="111"/>
    </row>
    <row r="8" spans="1:5" ht="15.75" x14ac:dyDescent="0.25">
      <c r="A8" s="29"/>
      <c r="B8" s="30"/>
      <c r="C8" s="30"/>
      <c r="D8" s="30"/>
      <c r="E8" s="31"/>
    </row>
    <row r="9" spans="1:5" ht="15.75" x14ac:dyDescent="0.25">
      <c r="A9" s="32" t="s">
        <v>35</v>
      </c>
      <c r="B9" s="33" t="s">
        <v>36</v>
      </c>
      <c r="C9" s="32" t="s">
        <v>35</v>
      </c>
      <c r="D9" s="33" t="s">
        <v>37</v>
      </c>
      <c r="E9" s="33" t="s">
        <v>38</v>
      </c>
    </row>
    <row r="10" spans="1:5" ht="15.75" x14ac:dyDescent="0.25">
      <c r="A10" s="34" t="s">
        <v>39</v>
      </c>
      <c r="B10" s="34" t="s">
        <v>40</v>
      </c>
      <c r="C10" s="34" t="s">
        <v>41</v>
      </c>
      <c r="D10" s="34" t="s">
        <v>42</v>
      </c>
      <c r="E10" s="34" t="s">
        <v>43</v>
      </c>
    </row>
    <row r="11" spans="1:5" ht="15.75" x14ac:dyDescent="0.25">
      <c r="A11" s="32"/>
      <c r="B11" s="35"/>
      <c r="C11" s="32">
        <v>1</v>
      </c>
      <c r="D11" s="35" t="s">
        <v>207</v>
      </c>
      <c r="E11" s="89" t="s">
        <v>189</v>
      </c>
    </row>
    <row r="12" spans="1:5" x14ac:dyDescent="0.25">
      <c r="A12" s="112"/>
      <c r="B12" s="114"/>
      <c r="C12" s="24"/>
      <c r="D12" s="20"/>
      <c r="E12" s="25"/>
    </row>
    <row r="13" spans="1:5" x14ac:dyDescent="0.25">
      <c r="A13" s="113"/>
      <c r="B13" s="115"/>
      <c r="C13" s="21"/>
      <c r="D13" s="22"/>
      <c r="E13" s="23"/>
    </row>
    <row r="14" spans="1:5" x14ac:dyDescent="0.25">
      <c r="A14" s="21"/>
      <c r="B14" s="22"/>
      <c r="C14" s="22"/>
      <c r="D14" s="22"/>
      <c r="E14" s="23"/>
    </row>
  </sheetData>
  <mergeCells count="8">
    <mergeCell ref="A1:E1"/>
    <mergeCell ref="C7:E7"/>
    <mergeCell ref="A12:A13"/>
    <mergeCell ref="B12:B13"/>
    <mergeCell ref="A2:E2"/>
    <mergeCell ref="A3:E3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opLeftCell="A73" workbookViewId="0">
      <selection activeCell="D72" sqref="D72"/>
    </sheetView>
  </sheetViews>
  <sheetFormatPr defaultRowHeight="15" x14ac:dyDescent="0.25"/>
  <cols>
    <col min="2" max="2" width="56.7109375" customWidth="1"/>
    <col min="3" max="3" width="28.7109375" customWidth="1"/>
    <col min="4" max="4" width="21.28515625" customWidth="1"/>
    <col min="5" max="5" width="15.7109375" hidden="1" customWidth="1"/>
  </cols>
  <sheetData>
    <row r="1" spans="1:5" x14ac:dyDescent="0.25">
      <c r="A1" s="123">
        <v>8</v>
      </c>
      <c r="B1" s="123"/>
      <c r="C1" s="123"/>
      <c r="D1" s="123"/>
    </row>
    <row r="2" spans="1:5" ht="40.5" customHeight="1" x14ac:dyDescent="0.25">
      <c r="A2" s="121" t="s">
        <v>205</v>
      </c>
      <c r="B2" s="121"/>
      <c r="C2" s="121"/>
      <c r="D2" s="121"/>
    </row>
    <row r="3" spans="1:5" ht="8.25" customHeight="1" x14ac:dyDescent="0.25">
      <c r="A3" s="122"/>
      <c r="B3" s="122"/>
      <c r="C3" s="122"/>
      <c r="D3" s="122"/>
    </row>
    <row r="4" spans="1:5" x14ac:dyDescent="0.25">
      <c r="A4" s="19"/>
      <c r="B4" s="36"/>
      <c r="C4" s="36"/>
      <c r="D4" s="77"/>
    </row>
    <row r="5" spans="1:5" x14ac:dyDescent="0.25">
      <c r="A5" s="26" t="s">
        <v>35</v>
      </c>
      <c r="B5" s="27" t="s">
        <v>44</v>
      </c>
      <c r="C5" s="27" t="s">
        <v>45</v>
      </c>
      <c r="D5" s="27" t="s">
        <v>46</v>
      </c>
    </row>
    <row r="6" spans="1:5" x14ac:dyDescent="0.25">
      <c r="A6" s="28" t="s">
        <v>39</v>
      </c>
      <c r="B6" s="28" t="s">
        <v>40</v>
      </c>
      <c r="C6" s="28" t="s">
        <v>41</v>
      </c>
      <c r="D6" s="28" t="s">
        <v>42</v>
      </c>
    </row>
    <row r="7" spans="1:5" x14ac:dyDescent="0.25">
      <c r="A7" s="67" t="s">
        <v>39</v>
      </c>
      <c r="B7" s="68" t="s">
        <v>210</v>
      </c>
      <c r="C7" s="69" t="s">
        <v>47</v>
      </c>
      <c r="D7" s="70">
        <v>399902.8</v>
      </c>
    </row>
    <row r="8" spans="1:5" x14ac:dyDescent="0.25">
      <c r="A8" s="101"/>
      <c r="B8" s="68" t="s">
        <v>211</v>
      </c>
      <c r="C8" s="69" t="s">
        <v>47</v>
      </c>
      <c r="D8" s="102">
        <f>D7-D9</f>
        <v>332744.72709322028</v>
      </c>
    </row>
    <row r="9" spans="1:5" ht="28.5" customHeight="1" x14ac:dyDescent="0.25">
      <c r="A9" s="101"/>
      <c r="B9" s="68" t="s">
        <v>212</v>
      </c>
      <c r="C9" s="69" t="s">
        <v>47</v>
      </c>
      <c r="D9" s="102">
        <v>67158.072906779693</v>
      </c>
    </row>
    <row r="10" spans="1:5" ht="10.5" customHeight="1" x14ac:dyDescent="0.25">
      <c r="A10" s="124"/>
      <c r="B10" s="125"/>
      <c r="C10" s="125"/>
      <c r="D10" s="126"/>
    </row>
    <row r="11" spans="1:5" ht="24" customHeight="1" x14ac:dyDescent="0.25">
      <c r="A11" s="67" t="s">
        <v>40</v>
      </c>
      <c r="B11" s="68" t="s">
        <v>48</v>
      </c>
      <c r="C11" s="69" t="s">
        <v>47</v>
      </c>
      <c r="D11" s="70">
        <f>D13+D23+D26+D27+D28+D29+D30+D31+D32+D33+D34+D37+D40+D42</f>
        <v>369249.44000000012</v>
      </c>
      <c r="E11" s="72"/>
    </row>
    <row r="12" spans="1:5" ht="22.5" x14ac:dyDescent="0.25">
      <c r="A12" s="40" t="s">
        <v>49</v>
      </c>
      <c r="B12" s="43" t="s">
        <v>50</v>
      </c>
      <c r="C12" s="26" t="s">
        <v>47</v>
      </c>
      <c r="D12" s="44"/>
    </row>
    <row r="13" spans="1:5" x14ac:dyDescent="0.25">
      <c r="A13" s="62" t="s">
        <v>51</v>
      </c>
      <c r="B13" s="65" t="s">
        <v>52</v>
      </c>
      <c r="C13" s="63" t="s">
        <v>47</v>
      </c>
      <c r="D13" s="64">
        <v>193681.15</v>
      </c>
    </row>
    <row r="14" spans="1:5" x14ac:dyDescent="0.25">
      <c r="A14" s="45" t="s">
        <v>53</v>
      </c>
      <c r="B14" s="42"/>
      <c r="C14" s="42"/>
      <c r="D14" s="42"/>
    </row>
    <row r="15" spans="1:5" x14ac:dyDescent="0.25">
      <c r="A15" s="73" t="s">
        <v>55</v>
      </c>
      <c r="B15" s="74" t="s">
        <v>56</v>
      </c>
      <c r="C15" s="75" t="s">
        <v>57</v>
      </c>
      <c r="D15" s="90">
        <v>41329.374000000003</v>
      </c>
    </row>
    <row r="16" spans="1:5" x14ac:dyDescent="0.25">
      <c r="A16" s="73" t="s">
        <v>58</v>
      </c>
      <c r="B16" s="74" t="s">
        <v>59</v>
      </c>
      <c r="C16" s="76" t="s">
        <v>47</v>
      </c>
      <c r="D16" s="90">
        <f>D13/D15</f>
        <v>4.6862831747705638</v>
      </c>
    </row>
    <row r="17" spans="1:4" x14ac:dyDescent="0.25">
      <c r="A17" s="73" t="s">
        <v>60</v>
      </c>
      <c r="B17" s="74" t="s">
        <v>61</v>
      </c>
      <c r="C17" s="76" t="s">
        <v>47</v>
      </c>
      <c r="D17" s="90">
        <v>0.45377600000000001</v>
      </c>
    </row>
    <row r="18" spans="1:4" x14ac:dyDescent="0.25">
      <c r="A18" s="45" t="s">
        <v>62</v>
      </c>
      <c r="B18" s="46" t="s">
        <v>63</v>
      </c>
      <c r="C18" s="26" t="s">
        <v>54</v>
      </c>
      <c r="D18" s="48"/>
    </row>
    <row r="19" spans="1:4" x14ac:dyDescent="0.25">
      <c r="A19" s="45" t="s">
        <v>64</v>
      </c>
      <c r="B19" s="46" t="s">
        <v>56</v>
      </c>
      <c r="C19" s="47" t="s">
        <v>65</v>
      </c>
      <c r="D19" s="44"/>
    </row>
    <row r="20" spans="1:4" x14ac:dyDescent="0.25">
      <c r="A20" s="45" t="s">
        <v>66</v>
      </c>
      <c r="B20" s="46" t="s">
        <v>59</v>
      </c>
      <c r="C20" s="26" t="s">
        <v>47</v>
      </c>
      <c r="D20" s="44"/>
    </row>
    <row r="21" spans="1:4" x14ac:dyDescent="0.25">
      <c r="A21" s="45" t="s">
        <v>67</v>
      </c>
      <c r="B21" s="46" t="s">
        <v>61</v>
      </c>
      <c r="C21" s="26" t="s">
        <v>47</v>
      </c>
      <c r="D21" s="44"/>
    </row>
    <row r="22" spans="1:4" x14ac:dyDescent="0.25">
      <c r="A22" s="45" t="s">
        <v>68</v>
      </c>
      <c r="B22" s="46" t="s">
        <v>63</v>
      </c>
      <c r="C22" s="26" t="s">
        <v>54</v>
      </c>
      <c r="D22" s="48"/>
    </row>
    <row r="23" spans="1:4" ht="22.5" x14ac:dyDescent="0.25">
      <c r="A23" s="67" t="s">
        <v>69</v>
      </c>
      <c r="B23" s="91" t="s">
        <v>70</v>
      </c>
      <c r="C23" s="69" t="s">
        <v>47</v>
      </c>
      <c r="D23" s="71">
        <v>48334.400000000001</v>
      </c>
    </row>
    <row r="24" spans="1:4" x14ac:dyDescent="0.25">
      <c r="A24" s="67" t="s">
        <v>71</v>
      </c>
      <c r="B24" s="92" t="s">
        <v>72</v>
      </c>
      <c r="C24" s="69" t="s">
        <v>73</v>
      </c>
      <c r="D24" s="71">
        <f>D23/D25</f>
        <v>4.7281705914996737</v>
      </c>
    </row>
    <row r="25" spans="1:4" x14ac:dyDescent="0.25">
      <c r="A25" s="67" t="s">
        <v>74</v>
      </c>
      <c r="B25" s="92" t="s">
        <v>75</v>
      </c>
      <c r="C25" s="69" t="s">
        <v>76</v>
      </c>
      <c r="D25" s="93">
        <v>10222.643</v>
      </c>
    </row>
    <row r="26" spans="1:4" ht="22.5" x14ac:dyDescent="0.25">
      <c r="A26" s="62" t="s">
        <v>77</v>
      </c>
      <c r="B26" s="65" t="s">
        <v>78</v>
      </c>
      <c r="C26" s="63" t="s">
        <v>47</v>
      </c>
      <c r="D26" s="66">
        <v>2688</v>
      </c>
    </row>
    <row r="27" spans="1:4" ht="22.5" x14ac:dyDescent="0.25">
      <c r="A27" s="62" t="s">
        <v>79</v>
      </c>
      <c r="B27" s="65" t="s">
        <v>80</v>
      </c>
      <c r="C27" s="63" t="s">
        <v>47</v>
      </c>
      <c r="D27" s="66">
        <v>612.76</v>
      </c>
    </row>
    <row r="28" spans="1:4" ht="22.5" x14ac:dyDescent="0.25">
      <c r="A28" s="62" t="s">
        <v>81</v>
      </c>
      <c r="B28" s="65" t="s">
        <v>82</v>
      </c>
      <c r="C28" s="63" t="s">
        <v>47</v>
      </c>
      <c r="D28" s="66">
        <v>28687.9</v>
      </c>
    </row>
    <row r="29" spans="1:4" ht="22.5" x14ac:dyDescent="0.25">
      <c r="A29" s="62" t="s">
        <v>83</v>
      </c>
      <c r="B29" s="65" t="s">
        <v>84</v>
      </c>
      <c r="C29" s="63" t="s">
        <v>47</v>
      </c>
      <c r="D29" s="66">
        <v>8631.2000000000007</v>
      </c>
    </row>
    <row r="30" spans="1:4" ht="22.5" x14ac:dyDescent="0.25">
      <c r="A30" s="62" t="s">
        <v>85</v>
      </c>
      <c r="B30" s="65" t="s">
        <v>86</v>
      </c>
      <c r="C30" s="63" t="s">
        <v>47</v>
      </c>
      <c r="D30" s="66">
        <f>15585.1+23412.3</f>
        <v>38997.4</v>
      </c>
    </row>
    <row r="31" spans="1:4" ht="22.5" x14ac:dyDescent="0.25">
      <c r="A31" s="62" t="s">
        <v>87</v>
      </c>
      <c r="B31" s="65" t="s">
        <v>88</v>
      </c>
      <c r="C31" s="63" t="s">
        <v>47</v>
      </c>
      <c r="D31" s="66">
        <f>4739.7+6460.5</f>
        <v>11200.2</v>
      </c>
    </row>
    <row r="32" spans="1:4" x14ac:dyDescent="0.25">
      <c r="A32" s="62" t="s">
        <v>89</v>
      </c>
      <c r="B32" s="65" t="s">
        <v>90</v>
      </c>
      <c r="C32" s="63" t="s">
        <v>47</v>
      </c>
      <c r="D32" s="66">
        <v>5052.7700000000004</v>
      </c>
    </row>
    <row r="33" spans="1:5" ht="22.5" x14ac:dyDescent="0.25">
      <c r="A33" s="62" t="s">
        <v>91</v>
      </c>
      <c r="B33" s="65" t="s">
        <v>92</v>
      </c>
      <c r="C33" s="63" t="s">
        <v>47</v>
      </c>
      <c r="D33" s="66">
        <v>3638.48</v>
      </c>
    </row>
    <row r="34" spans="1:5" ht="22.5" x14ac:dyDescent="0.25">
      <c r="A34" s="62" t="s">
        <v>93</v>
      </c>
      <c r="B34" s="65" t="s">
        <v>94</v>
      </c>
      <c r="C34" s="63" t="s">
        <v>47</v>
      </c>
      <c r="D34" s="66">
        <f>7743.65+374.8</f>
        <v>8118.45</v>
      </c>
    </row>
    <row r="35" spans="1:5" x14ac:dyDescent="0.25">
      <c r="A35" s="40" t="s">
        <v>95</v>
      </c>
      <c r="B35" s="49" t="s">
        <v>96</v>
      </c>
      <c r="C35" s="26" t="s">
        <v>47</v>
      </c>
      <c r="D35" s="44"/>
    </row>
    <row r="36" spans="1:5" x14ac:dyDescent="0.25">
      <c r="A36" s="40" t="s">
        <v>97</v>
      </c>
      <c r="B36" s="49" t="s">
        <v>98</v>
      </c>
      <c r="C36" s="26" t="s">
        <v>47</v>
      </c>
      <c r="D36" s="44"/>
    </row>
    <row r="37" spans="1:5" x14ac:dyDescent="0.25">
      <c r="A37" s="62" t="s">
        <v>99</v>
      </c>
      <c r="B37" s="65" t="s">
        <v>100</v>
      </c>
      <c r="C37" s="63" t="s">
        <v>47</v>
      </c>
      <c r="D37" s="66">
        <f>5314.62-73.8</f>
        <v>5240.82</v>
      </c>
    </row>
    <row r="38" spans="1:5" x14ac:dyDescent="0.25">
      <c r="A38" s="40" t="s">
        <v>101</v>
      </c>
      <c r="B38" s="49" t="s">
        <v>96</v>
      </c>
      <c r="C38" s="26" t="s">
        <v>47</v>
      </c>
      <c r="D38" s="44"/>
    </row>
    <row r="39" spans="1:5" x14ac:dyDescent="0.25">
      <c r="A39" s="40" t="s">
        <v>102</v>
      </c>
      <c r="B39" s="49" t="s">
        <v>98</v>
      </c>
      <c r="C39" s="26" t="s">
        <v>47</v>
      </c>
      <c r="D39" s="44"/>
    </row>
    <row r="40" spans="1:5" ht="22.5" x14ac:dyDescent="0.25">
      <c r="A40" s="62" t="s">
        <v>103</v>
      </c>
      <c r="B40" s="65" t="s">
        <v>104</v>
      </c>
      <c r="C40" s="63" t="s">
        <v>47</v>
      </c>
      <c r="D40" s="66">
        <f>9709.17+3367.34</f>
        <v>13076.51</v>
      </c>
    </row>
    <row r="41" spans="1:5" ht="45" x14ac:dyDescent="0.25">
      <c r="A41" s="40" t="s">
        <v>105</v>
      </c>
      <c r="B41" s="49" t="s">
        <v>106</v>
      </c>
      <c r="C41" s="26" t="s">
        <v>54</v>
      </c>
      <c r="D41" s="50" t="s">
        <v>177</v>
      </c>
    </row>
    <row r="42" spans="1:5" ht="33.75" x14ac:dyDescent="0.25">
      <c r="A42" s="62" t="s">
        <v>107</v>
      </c>
      <c r="B42" s="65" t="s">
        <v>108</v>
      </c>
      <c r="C42" s="63" t="s">
        <v>47</v>
      </c>
      <c r="D42" s="64">
        <f>261.3-156+1184.1</f>
        <v>1289.3999999999999</v>
      </c>
    </row>
    <row r="43" spans="1:5" x14ac:dyDescent="0.25">
      <c r="A43" s="40"/>
      <c r="B43" s="43" t="s">
        <v>190</v>
      </c>
      <c r="C43" s="26" t="s">
        <v>47</v>
      </c>
      <c r="D43" s="42">
        <v>1184.0999999999999</v>
      </c>
      <c r="E43" s="94" t="s">
        <v>209</v>
      </c>
    </row>
    <row r="44" spans="1:5" ht="22.5" x14ac:dyDescent="0.25">
      <c r="A44" s="67" t="s">
        <v>41</v>
      </c>
      <c r="B44" s="68" t="s">
        <v>109</v>
      </c>
      <c r="C44" s="69" t="s">
        <v>47</v>
      </c>
      <c r="D44" s="71">
        <f>D7-D11</f>
        <v>30653.35999999987</v>
      </c>
      <c r="E44" s="103">
        <v>30632.511999999999</v>
      </c>
    </row>
    <row r="45" spans="1:5" ht="22.5" x14ac:dyDescent="0.25">
      <c r="A45" s="67" t="s">
        <v>42</v>
      </c>
      <c r="B45" s="68" t="s">
        <v>110</v>
      </c>
      <c r="C45" s="69" t="s">
        <v>47</v>
      </c>
      <c r="D45" s="71">
        <f>D44-E44</f>
        <v>20.847999999870808</v>
      </c>
      <c r="E45" s="95"/>
    </row>
    <row r="46" spans="1:5" ht="22.5" x14ac:dyDescent="0.25">
      <c r="A46" s="40" t="s">
        <v>111</v>
      </c>
      <c r="B46" s="43" t="s">
        <v>112</v>
      </c>
      <c r="C46" s="26" t="s">
        <v>47</v>
      </c>
      <c r="D46" s="44">
        <v>0</v>
      </c>
    </row>
    <row r="47" spans="1:5" s="96" customFormat="1" ht="33.75" x14ac:dyDescent="0.25">
      <c r="A47" s="40" t="s">
        <v>43</v>
      </c>
      <c r="B47" s="41" t="s">
        <v>113</v>
      </c>
      <c r="C47" s="26" t="s">
        <v>47</v>
      </c>
      <c r="D47" s="44">
        <f>D48+D49</f>
        <v>148246</v>
      </c>
      <c r="E47" s="104"/>
    </row>
    <row r="48" spans="1:5" s="96" customFormat="1" x14ac:dyDescent="0.25">
      <c r="A48" s="40" t="s">
        <v>114</v>
      </c>
      <c r="B48" s="43" t="s">
        <v>115</v>
      </c>
      <c r="C48" s="26" t="s">
        <v>47</v>
      </c>
      <c r="D48" s="44">
        <v>465</v>
      </c>
      <c r="E48" s="104"/>
    </row>
    <row r="49" spans="1:6" s="96" customFormat="1" x14ac:dyDescent="0.25">
      <c r="A49" s="40" t="s">
        <v>116</v>
      </c>
      <c r="B49" s="41" t="s">
        <v>117</v>
      </c>
      <c r="C49" s="26" t="s">
        <v>47</v>
      </c>
      <c r="D49" s="44">
        <v>147781</v>
      </c>
      <c r="E49" s="104"/>
    </row>
    <row r="50" spans="1:6" ht="22.5" x14ac:dyDescent="0.25">
      <c r="A50" s="40" t="s">
        <v>118</v>
      </c>
      <c r="B50" s="41" t="s">
        <v>119</v>
      </c>
      <c r="C50" s="26" t="s">
        <v>54</v>
      </c>
      <c r="D50" s="79" t="s">
        <v>204</v>
      </c>
    </row>
    <row r="51" spans="1:6" ht="45" x14ac:dyDescent="0.25">
      <c r="A51" s="40" t="s">
        <v>120</v>
      </c>
      <c r="B51" s="41" t="s">
        <v>121</v>
      </c>
      <c r="C51" s="26" t="s">
        <v>122</v>
      </c>
      <c r="D51" s="44">
        <f>SUM(D52:D61)</f>
        <v>201.79</v>
      </c>
      <c r="E51" s="96"/>
      <c r="F51" s="96"/>
    </row>
    <row r="52" spans="1:6" x14ac:dyDescent="0.25">
      <c r="A52" s="40"/>
      <c r="B52" s="78" t="s">
        <v>191</v>
      </c>
      <c r="C52" s="26" t="s">
        <v>122</v>
      </c>
      <c r="D52" s="44">
        <v>19.95</v>
      </c>
      <c r="E52" s="96"/>
      <c r="F52" s="96"/>
    </row>
    <row r="53" spans="1:6" x14ac:dyDescent="0.25">
      <c r="A53" s="40"/>
      <c r="B53" s="78" t="s">
        <v>192</v>
      </c>
      <c r="C53" s="26" t="s">
        <v>122</v>
      </c>
      <c r="D53" s="44">
        <v>24.51</v>
      </c>
      <c r="E53" s="96"/>
      <c r="F53" s="96"/>
    </row>
    <row r="54" spans="1:6" x14ac:dyDescent="0.25">
      <c r="A54" s="40"/>
      <c r="B54" s="78" t="s">
        <v>193</v>
      </c>
      <c r="C54" s="26" t="s">
        <v>122</v>
      </c>
      <c r="D54" s="44">
        <v>24.26</v>
      </c>
      <c r="E54" s="96"/>
      <c r="F54" s="96"/>
    </row>
    <row r="55" spans="1:6" x14ac:dyDescent="0.25">
      <c r="A55" s="40"/>
      <c r="B55" s="78" t="s">
        <v>194</v>
      </c>
      <c r="C55" s="26" t="s">
        <v>122</v>
      </c>
      <c r="D55" s="44">
        <v>66.5</v>
      </c>
      <c r="E55" s="96"/>
      <c r="F55" s="96"/>
    </row>
    <row r="56" spans="1:6" x14ac:dyDescent="0.25">
      <c r="A56" s="40"/>
      <c r="B56" s="78" t="s">
        <v>195</v>
      </c>
      <c r="C56" s="26" t="s">
        <v>122</v>
      </c>
      <c r="D56" s="44">
        <v>40</v>
      </c>
      <c r="E56" s="96"/>
      <c r="F56" s="96"/>
    </row>
    <row r="57" spans="1:6" x14ac:dyDescent="0.25">
      <c r="A57" s="40"/>
      <c r="B57" s="78" t="s">
        <v>196</v>
      </c>
      <c r="C57" s="26" t="s">
        <v>122</v>
      </c>
      <c r="D57" s="44">
        <v>9.6</v>
      </c>
      <c r="E57" s="96"/>
      <c r="F57" s="96"/>
    </row>
    <row r="58" spans="1:6" x14ac:dyDescent="0.25">
      <c r="A58" s="40"/>
      <c r="B58" s="78" t="s">
        <v>197</v>
      </c>
      <c r="C58" s="26" t="s">
        <v>122</v>
      </c>
      <c r="D58" s="44">
        <v>5.25</v>
      </c>
      <c r="E58" s="96"/>
      <c r="F58" s="96"/>
    </row>
    <row r="59" spans="1:6" x14ac:dyDescent="0.25">
      <c r="A59" s="40"/>
      <c r="B59" s="78" t="s">
        <v>198</v>
      </c>
      <c r="C59" s="26" t="s">
        <v>122</v>
      </c>
      <c r="D59" s="44">
        <v>2.0699999999999998</v>
      </c>
      <c r="E59" s="96"/>
      <c r="F59" s="96"/>
    </row>
    <row r="60" spans="1:6" x14ac:dyDescent="0.25">
      <c r="A60" s="40"/>
      <c r="B60" s="78" t="s">
        <v>199</v>
      </c>
      <c r="C60" s="26" t="s">
        <v>122</v>
      </c>
      <c r="D60" s="44">
        <v>1.9</v>
      </c>
      <c r="E60" s="96"/>
      <c r="F60" s="96"/>
    </row>
    <row r="61" spans="1:6" x14ac:dyDescent="0.25">
      <c r="A61" s="40"/>
      <c r="B61" s="78" t="s">
        <v>200</v>
      </c>
      <c r="C61" s="26" t="s">
        <v>122</v>
      </c>
      <c r="D61" s="44">
        <v>7.75</v>
      </c>
      <c r="E61" s="96"/>
      <c r="F61" s="96"/>
    </row>
    <row r="62" spans="1:6" ht="22.5" x14ac:dyDescent="0.25">
      <c r="A62" s="40" t="s">
        <v>123</v>
      </c>
      <c r="B62" s="41" t="s">
        <v>124</v>
      </c>
      <c r="C62" s="26" t="s">
        <v>122</v>
      </c>
      <c r="D62" s="44">
        <v>99.5</v>
      </c>
      <c r="E62" s="96"/>
    </row>
    <row r="63" spans="1:6" ht="33.75" x14ac:dyDescent="0.25">
      <c r="A63" s="40" t="s">
        <v>125</v>
      </c>
      <c r="B63" s="41" t="s">
        <v>126</v>
      </c>
      <c r="C63" s="26" t="s">
        <v>127</v>
      </c>
      <c r="D63" s="97">
        <v>292.75209999999998</v>
      </c>
    </row>
    <row r="64" spans="1:6" ht="33.75" x14ac:dyDescent="0.25">
      <c r="A64" s="40" t="s">
        <v>128</v>
      </c>
      <c r="B64" s="41" t="s">
        <v>129</v>
      </c>
      <c r="C64" s="26" t="s">
        <v>127</v>
      </c>
      <c r="D64" s="97">
        <v>0</v>
      </c>
    </row>
    <row r="65" spans="1:8" ht="45" x14ac:dyDescent="0.25">
      <c r="A65" s="40" t="s">
        <v>130</v>
      </c>
      <c r="B65" s="41" t="s">
        <v>203</v>
      </c>
      <c r="C65" s="26" t="s">
        <v>127</v>
      </c>
      <c r="D65" s="98">
        <v>240.99629999999999</v>
      </c>
      <c r="H65" s="132"/>
    </row>
    <row r="66" spans="1:8" x14ac:dyDescent="0.25">
      <c r="A66" s="40" t="s">
        <v>131</v>
      </c>
      <c r="B66" s="43" t="s">
        <v>132</v>
      </c>
      <c r="C66" s="26" t="s">
        <v>127</v>
      </c>
      <c r="D66" s="97">
        <f>0.70685*D65</f>
        <v>170.348234655</v>
      </c>
    </row>
    <row r="67" spans="1:8" ht="22.5" x14ac:dyDescent="0.25">
      <c r="A67" s="40" t="s">
        <v>133</v>
      </c>
      <c r="B67" s="43" t="s">
        <v>134</v>
      </c>
      <c r="C67" s="26" t="s">
        <v>127</v>
      </c>
      <c r="D67" s="97">
        <f>D65-D66</f>
        <v>70.648065344999992</v>
      </c>
    </row>
    <row r="68" spans="1:8" ht="33.75" x14ac:dyDescent="0.25">
      <c r="A68" s="40" t="s">
        <v>135</v>
      </c>
      <c r="B68" s="41" t="s">
        <v>136</v>
      </c>
      <c r="C68" s="26" t="s">
        <v>137</v>
      </c>
      <c r="D68" s="44">
        <f>44853.6/12/1000</f>
        <v>3.7377999999999996</v>
      </c>
      <c r="E68" s="104"/>
    </row>
    <row r="69" spans="1:8" x14ac:dyDescent="0.25">
      <c r="A69" s="40" t="s">
        <v>138</v>
      </c>
      <c r="B69" s="41" t="s">
        <v>139</v>
      </c>
      <c r="C69" s="26" t="s">
        <v>127</v>
      </c>
      <c r="D69" s="97">
        <f>D63-D65</f>
        <v>51.755799999999994</v>
      </c>
    </row>
    <row r="70" spans="1:8" ht="22.5" x14ac:dyDescent="0.25">
      <c r="A70" s="40" t="s">
        <v>140</v>
      </c>
      <c r="B70" s="41" t="s">
        <v>141</v>
      </c>
      <c r="C70" s="26" t="s">
        <v>142</v>
      </c>
      <c r="D70" s="44">
        <v>156</v>
      </c>
    </row>
    <row r="71" spans="1:8" ht="22.5" x14ac:dyDescent="0.25">
      <c r="A71" s="40" t="s">
        <v>143</v>
      </c>
      <c r="B71" s="41" t="s">
        <v>144</v>
      </c>
      <c r="C71" s="26" t="s">
        <v>142</v>
      </c>
      <c r="D71" s="44">
        <f>59+46</f>
        <v>105</v>
      </c>
    </row>
    <row r="72" spans="1:8" ht="45" x14ac:dyDescent="0.25">
      <c r="A72" s="40" t="s">
        <v>145</v>
      </c>
      <c r="B72" s="41" t="s">
        <v>146</v>
      </c>
      <c r="C72" s="26" t="s">
        <v>147</v>
      </c>
      <c r="D72" s="99">
        <v>163.76</v>
      </c>
    </row>
    <row r="73" spans="1:8" x14ac:dyDescent="0.25">
      <c r="A73" s="40"/>
      <c r="B73" s="78" t="s">
        <v>191</v>
      </c>
      <c r="C73" s="26" t="s">
        <v>147</v>
      </c>
      <c r="D73" s="99">
        <v>149.12579828547234</v>
      </c>
    </row>
    <row r="74" spans="1:8" x14ac:dyDescent="0.25">
      <c r="A74" s="40"/>
      <c r="B74" s="78" t="s">
        <v>192</v>
      </c>
      <c r="C74" s="26" t="s">
        <v>147</v>
      </c>
      <c r="D74" s="99">
        <v>166.68829122679111</v>
      </c>
    </row>
    <row r="75" spans="1:8" x14ac:dyDescent="0.25">
      <c r="A75" s="40"/>
      <c r="B75" s="78" t="s">
        <v>193</v>
      </c>
      <c r="C75" s="26" t="s">
        <v>147</v>
      </c>
      <c r="D75" s="99">
        <v>171.51522558926908</v>
      </c>
    </row>
    <row r="76" spans="1:8" x14ac:dyDescent="0.25">
      <c r="A76" s="40"/>
      <c r="B76" s="78" t="s">
        <v>194</v>
      </c>
      <c r="C76" s="26" t="s">
        <v>147</v>
      </c>
      <c r="D76" s="99">
        <v>158.7256507252755</v>
      </c>
    </row>
    <row r="77" spans="1:8" x14ac:dyDescent="0.25">
      <c r="A77" s="40"/>
      <c r="B77" s="78" t="s">
        <v>195</v>
      </c>
      <c r="C77" s="26" t="s">
        <v>147</v>
      </c>
      <c r="D77" s="99">
        <v>174.75136976538337</v>
      </c>
    </row>
    <row r="78" spans="1:8" x14ac:dyDescent="0.25">
      <c r="A78" s="40"/>
      <c r="B78" s="78" t="s">
        <v>196</v>
      </c>
      <c r="C78" s="26" t="s">
        <v>147</v>
      </c>
      <c r="D78" s="99">
        <v>168.73605627972205</v>
      </c>
    </row>
    <row r="79" spans="1:8" x14ac:dyDescent="0.25">
      <c r="A79" s="40"/>
      <c r="B79" s="78" t="s">
        <v>197</v>
      </c>
      <c r="C79" s="26" t="s">
        <v>147</v>
      </c>
      <c r="D79" s="99">
        <v>159.12475843367434</v>
      </c>
    </row>
    <row r="80" spans="1:8" x14ac:dyDescent="0.25">
      <c r="A80" s="40"/>
      <c r="B80" s="78" t="s">
        <v>198</v>
      </c>
      <c r="C80" s="26" t="s">
        <v>147</v>
      </c>
      <c r="D80" s="99">
        <v>164.33082184870239</v>
      </c>
    </row>
    <row r="81" spans="1:4" x14ac:dyDescent="0.25">
      <c r="A81" s="40"/>
      <c r="B81" s="78" t="s">
        <v>199</v>
      </c>
      <c r="C81" s="26" t="s">
        <v>147</v>
      </c>
      <c r="D81" s="99">
        <v>217.27496545109776</v>
      </c>
    </row>
    <row r="82" spans="1:4" x14ac:dyDescent="0.25">
      <c r="A82" s="40"/>
      <c r="B82" s="78" t="s">
        <v>200</v>
      </c>
      <c r="C82" s="26" t="s">
        <v>147</v>
      </c>
      <c r="D82" s="99">
        <v>178.75323163574754</v>
      </c>
    </row>
    <row r="83" spans="1:4" ht="45" x14ac:dyDescent="0.25">
      <c r="A83" s="40" t="s">
        <v>148</v>
      </c>
      <c r="B83" s="41" t="s">
        <v>149</v>
      </c>
      <c r="C83" s="26" t="s">
        <v>150</v>
      </c>
      <c r="D83" s="100">
        <f>10222.643/240996.3</f>
        <v>4.2418257043780341E-2</v>
      </c>
    </row>
    <row r="84" spans="1:4" ht="45" x14ac:dyDescent="0.25">
      <c r="A84" s="40" t="s">
        <v>151</v>
      </c>
      <c r="B84" s="41" t="s">
        <v>152</v>
      </c>
      <c r="C84" s="26" t="s">
        <v>153</v>
      </c>
      <c r="D84" s="100">
        <f>181547/240996.3</f>
        <v>0.75331861941448897</v>
      </c>
    </row>
    <row r="85" spans="1:4" x14ac:dyDescent="0.25">
      <c r="A85" s="40" t="s">
        <v>154</v>
      </c>
      <c r="B85" s="41" t="s">
        <v>155</v>
      </c>
      <c r="C85" s="26" t="s">
        <v>54</v>
      </c>
      <c r="D85" s="51"/>
    </row>
    <row r="86" spans="1:4" x14ac:dyDescent="0.25">
      <c r="A86" s="39"/>
      <c r="B86" s="39"/>
      <c r="C86" s="39"/>
      <c r="D86" s="39"/>
    </row>
    <row r="87" spans="1:4" x14ac:dyDescent="0.25">
      <c r="A87" s="4" t="s">
        <v>156</v>
      </c>
      <c r="B87" s="120" t="s">
        <v>157</v>
      </c>
      <c r="C87" s="120"/>
      <c r="D87" s="120"/>
    </row>
  </sheetData>
  <mergeCells count="5">
    <mergeCell ref="B87:D87"/>
    <mergeCell ref="A2:D2"/>
    <mergeCell ref="A3:D3"/>
    <mergeCell ref="A1:D1"/>
    <mergeCell ref="A10:D1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52:B61 B73:B82">
      <formula1>900</formula1>
    </dataValidation>
    <dataValidation type="decimal" allowBlank="1" showErrorMessage="1" errorTitle="Ошибка" error="Допускается ввод только неотрицательных чисел!" sqref="D66:D84 D52:D64">
      <formula1>0</formula1>
      <formula2>9.99999999999999E+23</formula2>
    </dataValidation>
  </dataValidations>
  <hyperlinks>
    <hyperlink ref="D50" r:id="rId1"/>
  </hyperlinks>
  <pageMargins left="0.70866141732283472" right="0.70866141732283472" top="0.74803149606299213" bottom="0.74803149606299213" header="0.31496062992125984" footer="0.31496062992125984"/>
  <pageSetup paperSize="9" scale="75" fitToHeight="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F12" sqref="F12:F13"/>
    </sheetView>
  </sheetViews>
  <sheetFormatPr defaultRowHeight="15" x14ac:dyDescent="0.25"/>
  <cols>
    <col min="2" max="2" width="50" customWidth="1"/>
    <col min="4" max="4" width="31.42578125" customWidth="1"/>
  </cols>
  <sheetData>
    <row r="1" spans="1:4" x14ac:dyDescent="0.25">
      <c r="A1" s="128">
        <v>9</v>
      </c>
      <c r="B1" s="128"/>
      <c r="C1" s="128"/>
      <c r="D1" s="128"/>
    </row>
    <row r="2" spans="1:4" x14ac:dyDescent="0.25">
      <c r="A2" s="127" t="s">
        <v>158</v>
      </c>
      <c r="B2" s="127"/>
      <c r="C2" s="127"/>
      <c r="D2" s="127"/>
    </row>
    <row r="3" spans="1:4" x14ac:dyDescent="0.25">
      <c r="A3" s="122"/>
      <c r="B3" s="122"/>
      <c r="C3" s="122"/>
      <c r="D3" s="122"/>
    </row>
    <row r="4" spans="1:4" x14ac:dyDescent="0.25">
      <c r="A4" s="19"/>
      <c r="B4" s="36"/>
      <c r="C4" s="37"/>
      <c r="D4" s="38"/>
    </row>
    <row r="5" spans="1:4" x14ac:dyDescent="0.25">
      <c r="A5" s="26" t="s">
        <v>35</v>
      </c>
      <c r="B5" s="27" t="s">
        <v>44</v>
      </c>
      <c r="C5" s="27" t="s">
        <v>46</v>
      </c>
      <c r="D5" s="27" t="s">
        <v>159</v>
      </c>
    </row>
    <row r="6" spans="1:4" s="54" customFormat="1" x14ac:dyDescent="0.25">
      <c r="A6" s="28" t="s">
        <v>39</v>
      </c>
      <c r="B6" s="28" t="s">
        <v>40</v>
      </c>
      <c r="C6" s="28" t="s">
        <v>41</v>
      </c>
      <c r="D6" s="28" t="s">
        <v>42</v>
      </c>
    </row>
    <row r="7" spans="1:4" x14ac:dyDescent="0.25">
      <c r="A7" s="40">
        <v>1</v>
      </c>
      <c r="B7" s="41" t="s">
        <v>160</v>
      </c>
      <c r="C7" s="44"/>
      <c r="D7" s="105">
        <v>3.9E-2</v>
      </c>
    </row>
    <row r="8" spans="1:4" ht="22.5" x14ac:dyDescent="0.25">
      <c r="A8" s="40" t="s">
        <v>40</v>
      </c>
      <c r="B8" s="41" t="s">
        <v>161</v>
      </c>
      <c r="C8" s="44"/>
      <c r="D8" s="105">
        <v>0</v>
      </c>
    </row>
    <row r="9" spans="1:4" ht="22.5" x14ac:dyDescent="0.25">
      <c r="A9" s="40" t="s">
        <v>41</v>
      </c>
      <c r="B9" s="41" t="s">
        <v>162</v>
      </c>
      <c r="C9" s="44"/>
      <c r="D9" s="79" t="s">
        <v>204</v>
      </c>
    </row>
    <row r="10" spans="1:4" ht="22.5" x14ac:dyDescent="0.25">
      <c r="A10" s="40" t="s">
        <v>42</v>
      </c>
      <c r="B10" s="41" t="s">
        <v>163</v>
      </c>
      <c r="C10" s="44"/>
      <c r="D10" s="106">
        <v>1</v>
      </c>
    </row>
    <row r="11" spans="1:4" ht="22.5" x14ac:dyDescent="0.25">
      <c r="A11" s="40" t="s">
        <v>43</v>
      </c>
      <c r="B11" s="41" t="s">
        <v>164</v>
      </c>
      <c r="C11" s="44"/>
      <c r="D11" s="107">
        <v>14</v>
      </c>
    </row>
    <row r="12" spans="1:4" x14ac:dyDescent="0.25">
      <c r="A12" s="40" t="s">
        <v>116</v>
      </c>
      <c r="B12" s="41" t="s">
        <v>155</v>
      </c>
      <c r="C12" s="51"/>
      <c r="D12" s="53"/>
    </row>
    <row r="13" spans="1:4" x14ac:dyDescent="0.25">
      <c r="A13" s="38"/>
      <c r="B13" s="38"/>
      <c r="C13" s="38"/>
      <c r="D13" s="52"/>
    </row>
    <row r="14" spans="1:4" x14ac:dyDescent="0.25">
      <c r="A14" s="4" t="s">
        <v>156</v>
      </c>
      <c r="B14" s="120" t="s">
        <v>157</v>
      </c>
      <c r="C14" s="120"/>
      <c r="D14" s="120"/>
    </row>
    <row r="15" spans="1:4" x14ac:dyDescent="0.25">
      <c r="A15" s="5" t="s">
        <v>165</v>
      </c>
      <c r="B15" s="6" t="s">
        <v>166</v>
      </c>
      <c r="C15" s="6"/>
      <c r="D15" s="6"/>
    </row>
  </sheetData>
  <mergeCells count="4">
    <mergeCell ref="A2:D2"/>
    <mergeCell ref="A3:D3"/>
    <mergeCell ref="B14:D14"/>
    <mergeCell ref="A1:D1"/>
  </mergeCells>
  <hyperlinks>
    <hyperlink ref="D9" r:id="rId1"/>
  </hyperlinks>
  <pageMargins left="0.70866141732283472" right="0.70866141732283472" top="0.74803149606299213" bottom="0.74803149606299213" header="0.31496062992125984" footer="0.31496062992125984"/>
  <pageSetup paperSize="9" scale="87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C13" sqref="C13"/>
    </sheetView>
  </sheetViews>
  <sheetFormatPr defaultRowHeight="15" x14ac:dyDescent="0.25"/>
  <cols>
    <col min="2" max="2" width="32.85546875" customWidth="1"/>
    <col min="3" max="3" width="41" customWidth="1"/>
    <col min="4" max="4" width="18.7109375" customWidth="1"/>
    <col min="5" max="5" width="14.42578125" customWidth="1"/>
    <col min="6" max="6" width="16.140625" customWidth="1"/>
    <col min="7" max="7" width="33" customWidth="1"/>
  </cols>
  <sheetData>
    <row r="1" spans="1:7" x14ac:dyDescent="0.25">
      <c r="A1" s="109">
        <v>10</v>
      </c>
      <c r="B1" s="109"/>
      <c r="C1" s="109"/>
      <c r="D1" s="109"/>
      <c r="E1" s="109"/>
      <c r="F1" s="109"/>
      <c r="G1" s="109"/>
    </row>
    <row r="2" spans="1:7" x14ac:dyDescent="0.25">
      <c r="A2" s="130" t="s">
        <v>167</v>
      </c>
      <c r="B2" s="130"/>
      <c r="C2" s="130"/>
      <c r="D2" s="130"/>
      <c r="E2" s="130"/>
      <c r="F2" s="130"/>
      <c r="G2" s="130"/>
    </row>
    <row r="3" spans="1:7" x14ac:dyDescent="0.25">
      <c r="A3" s="122"/>
      <c r="B3" s="122"/>
      <c r="C3" s="122"/>
      <c r="D3" s="122"/>
      <c r="E3" s="122"/>
      <c r="F3" s="122"/>
      <c r="G3" s="122"/>
    </row>
    <row r="4" spans="1:7" x14ac:dyDescent="0.25">
      <c r="A4" s="8"/>
      <c r="B4" s="8"/>
      <c r="C4" s="3"/>
      <c r="D4" s="8"/>
      <c r="E4" s="8"/>
      <c r="F4" s="8"/>
      <c r="G4" s="8"/>
    </row>
    <row r="5" spans="1:7" x14ac:dyDescent="0.25">
      <c r="A5" s="9"/>
      <c r="B5" s="9"/>
      <c r="C5" s="7"/>
      <c r="D5" s="9"/>
      <c r="E5" s="9"/>
      <c r="F5" s="9"/>
      <c r="G5" s="9"/>
    </row>
    <row r="6" spans="1:7" ht="33.75" x14ac:dyDescent="0.25">
      <c r="A6" s="59" t="s">
        <v>35</v>
      </c>
      <c r="B6" s="59" t="s">
        <v>168</v>
      </c>
      <c r="C6" s="59" t="s">
        <v>169</v>
      </c>
      <c r="D6" s="59" t="s">
        <v>170</v>
      </c>
      <c r="E6" s="59" t="s">
        <v>171</v>
      </c>
      <c r="F6" s="59" t="s">
        <v>172</v>
      </c>
      <c r="G6" s="59" t="s">
        <v>173</v>
      </c>
    </row>
    <row r="7" spans="1:7" s="61" customFormat="1" x14ac:dyDescent="0.25">
      <c r="A7" s="55" t="s">
        <v>39</v>
      </c>
      <c r="B7" s="55" t="s">
        <v>40</v>
      </c>
      <c r="C7" s="55" t="s">
        <v>41</v>
      </c>
      <c r="D7" s="55" t="s">
        <v>42</v>
      </c>
      <c r="E7" s="55" t="s">
        <v>43</v>
      </c>
      <c r="F7" s="55" t="s">
        <v>116</v>
      </c>
      <c r="G7" s="55" t="s">
        <v>118</v>
      </c>
    </row>
    <row r="8" spans="1:7" ht="56.25" customHeight="1" x14ac:dyDescent="0.25">
      <c r="A8" s="60" t="s">
        <v>40</v>
      </c>
      <c r="B8" s="129" t="s">
        <v>175</v>
      </c>
      <c r="C8" s="129"/>
      <c r="D8" s="129"/>
      <c r="E8" s="129"/>
      <c r="F8" s="129"/>
      <c r="G8" s="129"/>
    </row>
    <row r="9" spans="1:7" x14ac:dyDescent="0.25">
      <c r="A9" s="56" t="s">
        <v>49</v>
      </c>
      <c r="B9" s="57" t="s">
        <v>174</v>
      </c>
      <c r="C9" s="79" t="s">
        <v>204</v>
      </c>
      <c r="D9" s="50" t="s">
        <v>213</v>
      </c>
      <c r="E9" s="58" t="s">
        <v>54</v>
      </c>
      <c r="F9" s="58" t="s">
        <v>54</v>
      </c>
      <c r="G9" s="58" t="s">
        <v>54</v>
      </c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2"/>
      <c r="B12" s="1"/>
      <c r="C12" s="1"/>
      <c r="D12" s="1"/>
      <c r="E12" s="1"/>
      <c r="F12" s="1"/>
      <c r="G12" s="1"/>
    </row>
  </sheetData>
  <mergeCells count="4">
    <mergeCell ref="B8:G8"/>
    <mergeCell ref="A2:G2"/>
    <mergeCell ref="A3:G3"/>
    <mergeCell ref="A1:G1"/>
  </mergeCells>
  <hyperlinks>
    <hyperlink ref="C9" r:id="rId1"/>
  </hyperlinks>
  <pageMargins left="0.70866141732283472" right="0.70866141732283472" top="0.74803149606299213" bottom="0.74803149606299213" header="0.31496062992125984" footer="0.31496062992125984"/>
  <pageSetup paperSize="9" scale="5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Титульный</vt:lpstr>
      <vt:lpstr>Список МО</vt:lpstr>
      <vt:lpstr>Показатели (факт)</vt:lpstr>
      <vt:lpstr>Потр. характеристики</vt:lpstr>
      <vt:lpstr>Ссылки на публикации</vt:lpstr>
      <vt:lpstr>'Показатели (факт)'!Область_печати</vt:lpstr>
      <vt:lpstr>'Потр. характеристики'!Область_печати</vt:lpstr>
      <vt:lpstr>'Список МО'!Область_печати</vt:lpstr>
      <vt:lpstr>'Ссылки на публикации'!Область_печати</vt:lpstr>
      <vt:lpstr>Титульный!Область_печати</vt:lpstr>
    </vt:vector>
  </TitlesOfParts>
  <Company>РСТ РМЭ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faizulina_g</cp:lastModifiedBy>
  <cp:lastPrinted>2017-04-18T15:14:55Z</cp:lastPrinted>
  <dcterms:created xsi:type="dcterms:W3CDTF">2015-07-10T09:53:28Z</dcterms:created>
  <dcterms:modified xsi:type="dcterms:W3CDTF">2017-04-18T15:15:16Z</dcterms:modified>
</cp:coreProperties>
</file>